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工作\共同性費用編列基準表\116年共編基準-調查1110701年至1140630年\6--函送主計總處公布\"/>
    </mc:Choice>
  </mc:AlternateContent>
  <xr:revisionPtr revIDLastSave="0" documentId="13_ncr:1_{D44E7ADA-9484-4E6E-BBA7-EE7407312FEF}" xr6:coauthVersionLast="47" xr6:coauthVersionMax="47" xr10:uidLastSave="{00000000-0000-0000-0000-000000000000}"/>
  <bookViews>
    <workbookView xWindow="-175" yWindow="0" windowWidth="13448" windowHeight="12797" xr2:uid="{00000000-000D-0000-FFFF-FFFF00000000}"/>
  </bookViews>
  <sheets>
    <sheet name="附表4-2一般辦公室翻修計畫成本概算表" sheetId="3" r:id="rId1"/>
  </sheets>
  <definedNames>
    <definedName name="_xlnm.Print_Area" localSheetId="0">'附表4-2一般辦公室翻修計畫成本概算表'!$A$1:$Y$49</definedName>
    <definedName name="_xlnm.Print_Titles" localSheetId="0">'附表4-2一般辦公室翻修計畫成本概算表'!$1:$13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40" i="3" l="1"/>
  <c r="V6" i="3" s="1"/>
  <c r="S44" i="3" l="1"/>
  <c r="AU42" i="3" s="1"/>
  <c r="AU16" i="3"/>
  <c r="AR16" i="3"/>
  <c r="AP16" i="3"/>
  <c r="AS16" i="3" s="1"/>
  <c r="AO36" i="3"/>
  <c r="AP36" i="3" s="1"/>
  <c r="AU39" i="3"/>
  <c r="AQ39" i="3"/>
  <c r="AO39" i="3"/>
  <c r="AP39" i="3" s="1"/>
  <c r="AS39" i="3" s="1"/>
  <c r="AQ42" i="3"/>
  <c r="AO42" i="3"/>
  <c r="AP42" i="3" s="1"/>
  <c r="AS42" i="3" s="1"/>
  <c r="AQ36" i="3"/>
  <c r="AR18" i="3"/>
  <c r="AR20" i="3"/>
  <c r="AR22" i="3"/>
  <c r="AR24" i="3"/>
  <c r="AR26" i="3"/>
  <c r="AR28" i="3"/>
  <c r="AR30" i="3"/>
  <c r="AR14" i="3"/>
  <c r="AQ14" i="3"/>
  <c r="AP14" i="3"/>
  <c r="AS14" i="3" s="1"/>
  <c r="AP18" i="3"/>
  <c r="AS18" i="3" s="1"/>
  <c r="AP20" i="3"/>
  <c r="AP22" i="3"/>
  <c r="AS22" i="3" s="1"/>
  <c r="AP24" i="3"/>
  <c r="AS24" i="3" s="1"/>
  <c r="AP26" i="3"/>
  <c r="AS26" i="3" s="1"/>
  <c r="AP28" i="3"/>
  <c r="AP30" i="3"/>
  <c r="AU18" i="3"/>
  <c r="AU20" i="3"/>
  <c r="AU22" i="3"/>
  <c r="AU24" i="3"/>
  <c r="AU26" i="3"/>
  <c r="AU28" i="3"/>
  <c r="AU30" i="3"/>
  <c r="AU14" i="3"/>
  <c r="AU36" i="3"/>
  <c r="AT16" i="3" l="1"/>
  <c r="AV16" i="3" s="1"/>
  <c r="AW16" i="3" s="1"/>
  <c r="AZ16" i="3" s="1"/>
  <c r="AS36" i="3"/>
  <c r="AR36" i="3"/>
  <c r="L45" i="3"/>
  <c r="X6" i="3" s="1"/>
  <c r="AR39" i="3"/>
  <c r="AT39" i="3" s="1"/>
  <c r="AV39" i="3" s="1"/>
  <c r="AW39" i="3" s="1"/>
  <c r="AR42" i="3"/>
  <c r="AT42" i="3" s="1"/>
  <c r="AV42" i="3" s="1"/>
  <c r="AW42" i="3" s="1"/>
  <c r="AT24" i="3"/>
  <c r="AV24" i="3" s="1"/>
  <c r="AW24" i="3" s="1"/>
  <c r="AZ24" i="3" s="1"/>
  <c r="AT22" i="3"/>
  <c r="AV22" i="3" s="1"/>
  <c r="AW22" i="3" s="1"/>
  <c r="AZ22" i="3" s="1"/>
  <c r="AT18" i="3"/>
  <c r="AV18" i="3" s="1"/>
  <c r="AW18" i="3" s="1"/>
  <c r="AZ18" i="3" s="1"/>
  <c r="AT14" i="3"/>
  <c r="AV14" i="3" s="1"/>
  <c r="AW14" i="3" s="1"/>
  <c r="AZ14" i="3" s="1"/>
  <c r="AT26" i="3"/>
  <c r="AV26" i="3" s="1"/>
  <c r="AW26" i="3" s="1"/>
  <c r="AZ26" i="3" s="1"/>
  <c r="AS20" i="3"/>
  <c r="AT20" i="3" s="1"/>
  <c r="AV20" i="3" s="1"/>
  <c r="AW20" i="3" s="1"/>
  <c r="AZ20" i="3" s="1"/>
  <c r="AS30" i="3"/>
  <c r="AT30" i="3" s="1"/>
  <c r="AV30" i="3" s="1"/>
  <c r="AW30" i="3" s="1"/>
  <c r="AZ30" i="3" s="1"/>
  <c r="AS28" i="3"/>
  <c r="AT28" i="3" s="1"/>
  <c r="AV28" i="3" s="1"/>
  <c r="AW28" i="3" s="1"/>
  <c r="AZ28" i="3" s="1"/>
  <c r="AW32" i="3" l="1"/>
  <c r="AT36" i="3"/>
  <c r="AV36" i="3" s="1"/>
  <c r="AW36" i="3" s="1"/>
  <c r="AW33" i="3" l="1"/>
  <c r="U32" i="3"/>
  <c r="U33" i="3" s="1"/>
  <c r="J6" i="3" s="1"/>
  <c r="L38" i="3"/>
  <c r="P6" i="3" s="1"/>
  <c r="L8" i="3" l="1"/>
  <c r="B6" i="3"/>
  <c r="L3" i="3" s="1"/>
</calcChain>
</file>

<file path=xl/sharedStrings.xml><?xml version="1.0" encoding="utf-8"?>
<sst xmlns="http://schemas.openxmlformats.org/spreadsheetml/2006/main" count="174" uniqueCount="99">
  <si>
    <t>項次</t>
  </si>
  <si>
    <t>項目名稱</t>
  </si>
  <si>
    <t>內容說明</t>
  </si>
  <si>
    <t>單位</t>
  </si>
  <si>
    <t>備註</t>
  </si>
  <si>
    <t>%</t>
  </si>
  <si>
    <t>式</t>
  </si>
  <si>
    <t>%</t>
    <phoneticPr fontId="1" type="noConversion"/>
  </si>
  <si>
    <t>元</t>
    <phoneticPr fontId="1" type="noConversion"/>
  </si>
  <si>
    <t xml:space="preserve"> 元</t>
    <phoneticPr fontId="1" type="noConversion"/>
  </si>
  <si>
    <t>主條件</t>
    <phoneticPr fontId="1" type="noConversion"/>
  </si>
  <si>
    <t>次條件</t>
    <phoneticPr fontId="1" type="noConversion"/>
  </si>
  <si>
    <t>終條件</t>
    <phoneticPr fontId="1" type="noConversion"/>
  </si>
  <si>
    <t>條件聯集</t>
    <phoneticPr fontId="1" type="noConversion"/>
  </si>
  <si>
    <t>值</t>
    <phoneticPr fontId="1" type="noConversion"/>
  </si>
  <si>
    <t>條件×值</t>
    <phoneticPr fontId="1" type="noConversion"/>
  </si>
  <si>
    <t>終判斷(%)</t>
    <phoneticPr fontId="1" type="noConversion"/>
  </si>
  <si>
    <t>面積(平方公尺)或
體積(立方公尺)</t>
    <phoneticPr fontId="1" type="noConversion"/>
  </si>
  <si>
    <t>專案(面積或體積)增加價額($)</t>
    <phoneticPr fontId="1" type="noConversion"/>
  </si>
  <si>
    <t>專案(一式)增加價格($)</t>
    <phoneticPr fontId="1" type="noConversion"/>
  </si>
  <si>
    <t>-</t>
    <phoneticPr fontId="1" type="noConversion"/>
  </si>
  <si>
    <t>=&gt;</t>
    <phoneticPr fontId="1" type="noConversion"/>
  </si>
  <si>
    <t>×</t>
    <phoneticPr fontId="1" type="noConversion"/>
  </si>
  <si>
    <t>+</t>
    <phoneticPr fontId="1" type="noConversion"/>
  </si>
  <si>
    <t>)</t>
    <phoneticPr fontId="1" type="noConversion"/>
  </si>
  <si>
    <t>地區係數(%)</t>
    <phoneticPr fontId="1" type="noConversion"/>
  </si>
  <si>
    <t>小計</t>
    <phoneticPr fontId="1" type="noConversion"/>
  </si>
  <si>
    <t>(元)</t>
    <phoneticPr fontId="1" type="noConversion"/>
  </si>
  <si>
    <t>(%)</t>
    <phoneticPr fontId="1" type="noConversion"/>
  </si>
  <si>
    <t>)×(</t>
    <phoneticPr fontId="1" type="noConversion"/>
  </si>
  <si>
    <t>小計(地區係數)=</t>
    <phoneticPr fontId="1" type="noConversion"/>
  </si>
  <si>
    <t>行政單位要求</t>
    <phoneticPr fontId="1" type="noConversion"/>
  </si>
  <si>
    <t>其他類似上述項目為機關特定需求增加者</t>
    <phoneticPr fontId="1" type="noConversion"/>
  </si>
  <si>
    <t>辦公室內活動式家具</t>
    <phoneticPr fontId="1" type="noConversion"/>
  </si>
  <si>
    <t>特殊設備</t>
    <phoneticPr fontId="1" type="noConversion"/>
  </si>
  <si>
    <t>結構補強或修改</t>
    <phoneticPr fontId="1" type="noConversion"/>
  </si>
  <si>
    <t>外牆修改</t>
    <phoneticPr fontId="1" type="noConversion"/>
  </si>
  <si>
    <t>增設無障礙工程</t>
    <phoneticPr fontId="1" type="noConversion"/>
  </si>
  <si>
    <t>拆除、清運、清潔</t>
    <phoneticPr fontId="1" type="noConversion"/>
  </si>
  <si>
    <t>小計=</t>
    <phoneticPr fontId="1" type="noConversion"/>
  </si>
  <si>
    <t>終判斷(元)</t>
    <phoneticPr fontId="1" type="noConversion"/>
  </si>
  <si>
    <t>-</t>
    <phoneticPr fontId="1" type="noConversion"/>
  </si>
  <si>
    <t>-</t>
    <phoneticPr fontId="1" type="noConversion"/>
  </si>
  <si>
    <t>年</t>
    <phoneticPr fontId="1" type="noConversion"/>
  </si>
  <si>
    <t>%</t>
    <phoneticPr fontId="1" type="noConversion"/>
  </si>
  <si>
    <r>
      <t>ｂ=(1+ａ)</t>
    </r>
    <r>
      <rPr>
        <vertAlign val="superscript"/>
        <sz val="14"/>
        <rFont val="標楷體"/>
        <family val="4"/>
        <charset val="136"/>
      </rPr>
      <t>ｎ-1</t>
    </r>
    <r>
      <rPr>
        <sz val="14"/>
        <rFont val="標楷體"/>
        <family val="4"/>
        <charset val="136"/>
      </rPr>
      <t xml:space="preserve">。
ｎ：計畫時間長度。
ｂ：物價調整年增率係數。
ａ：預估物價指數每年上漲幅度。
</t>
    </r>
    <phoneticPr fontId="1" type="noConversion"/>
  </si>
  <si>
    <t>小計(物調係數ｂ)=</t>
    <phoneticPr fontId="1" type="noConversion"/>
  </si>
  <si>
    <t>物調係數ｂ加計=</t>
    <phoneticPr fontId="1" type="noConversion"/>
  </si>
  <si>
    <t>預估漲幅ａ=</t>
    <phoneticPr fontId="1" type="noConversion"/>
  </si>
  <si>
    <t>時間ｎ=</t>
    <phoneticPr fontId="1" type="noConversion"/>
  </si>
  <si>
    <t>地區係數加計=</t>
    <phoneticPr fontId="1" type="noConversion"/>
  </si>
  <si>
    <t>①</t>
    <phoneticPr fontId="1" type="noConversion"/>
  </si>
  <si>
    <t>②</t>
    <phoneticPr fontId="1" type="noConversion"/>
  </si>
  <si>
    <t>③</t>
    <phoneticPr fontId="1" type="noConversion"/>
  </si>
  <si>
    <t>⑤</t>
    <phoneticPr fontId="1" type="noConversion"/>
  </si>
  <si>
    <t>⑥</t>
    <phoneticPr fontId="1" type="noConversion"/>
  </si>
  <si>
    <t>⑦</t>
    <phoneticPr fontId="1" type="noConversion"/>
  </si>
  <si>
    <t>⑧</t>
    <phoneticPr fontId="1" type="noConversion"/>
  </si>
  <si>
    <t>⑨</t>
    <phoneticPr fontId="1" type="noConversion"/>
  </si>
  <si>
    <t>特殊空調設備費(一般空調設施以外，如資訊機房及檔案庫房恆溫恆濕、備援系統、多聯變頻系統等)</t>
    <phoneticPr fontId="1" type="noConversion"/>
  </si>
  <si>
    <t xml:space="preserve">④ </t>
    <phoneticPr fontId="1" type="noConversion"/>
  </si>
  <si>
    <t>加計費用</t>
    <phoneticPr fontId="1" type="noConversion"/>
  </si>
  <si>
    <t>3.2.3.工程預備費</t>
    <phoneticPr fontId="1" type="noConversion"/>
  </si>
  <si>
    <t>3.2.4.物價調整費</t>
    <phoneticPr fontId="1" type="noConversion"/>
  </si>
  <si>
    <t>=</t>
    <phoneticPr fontId="1" type="noConversion"/>
  </si>
  <si>
    <t xml:space="preserve">3.2.1.1.直接工程成本= </t>
    <phoneticPr fontId="1" type="noConversion"/>
  </si>
  <si>
    <t>3.工程經費(元)</t>
    <phoneticPr fontId="1" type="noConversion"/>
  </si>
  <si>
    <t>專案研析項目費用(元)</t>
    <phoneticPr fontId="1" type="noConversion"/>
  </si>
  <si>
    <t>物調係數b(%)</t>
    <phoneticPr fontId="1" type="noConversion"/>
  </si>
  <si>
    <r>
      <t>單位面積造價(元/m</t>
    </r>
    <r>
      <rPr>
        <vertAlign val="superscript"/>
        <sz val="14"/>
        <color rgb="FFFF0000"/>
        <rFont val="標楷體"/>
        <family val="4"/>
        <charset val="136"/>
      </rPr>
      <t>2</t>
    </r>
    <r>
      <rPr>
        <sz val="14"/>
        <color rgb="FFFF0000"/>
        <rFont val="標楷體"/>
        <family val="4"/>
        <charset val="136"/>
      </rPr>
      <t>)</t>
    </r>
    <phoneticPr fontId="1" type="noConversion"/>
  </si>
  <si>
    <r>
      <t>總樓地板需求面積(m</t>
    </r>
    <r>
      <rPr>
        <vertAlign val="superscript"/>
        <sz val="14"/>
        <color rgb="FFFF0000"/>
        <rFont val="標楷體"/>
        <family val="4"/>
        <charset val="136"/>
      </rPr>
      <t>2</t>
    </r>
    <r>
      <rPr>
        <sz val="14"/>
        <color rgb="FFFF0000"/>
        <rFont val="標楷體"/>
        <family val="4"/>
        <charset val="136"/>
      </rPr>
      <t>)</t>
    </r>
    <phoneticPr fontId="1" type="noConversion"/>
  </si>
  <si>
    <t>元</t>
  </si>
  <si>
    <t>3.4.施工期間利息</t>
  </si>
  <si>
    <t>4.利息</t>
  </si>
  <si>
    <t>5.營運及維修成本</t>
  </si>
  <si>
    <t>1.規劃階段作業費用(含可行性評估及綜合規劃)</t>
    <phoneticPr fontId="1" type="noConversion"/>
  </si>
  <si>
    <t>2.用地取得及拆遷補償費</t>
    <phoneticPr fontId="1" type="noConversion"/>
  </si>
  <si>
    <t>3.2.1.1-B直接工程費(專案研析項目)</t>
    <phoneticPr fontId="1" type="noConversion"/>
  </si>
  <si>
    <t>3.3.其他費用</t>
    <phoneticPr fontId="1" type="noConversion"/>
  </si>
  <si>
    <t>計畫成本</t>
  </si>
  <si>
    <t>=</t>
  </si>
  <si>
    <t>工程預備費比率加計=</t>
  </si>
  <si>
    <t>附表4-2一般辦公室翻修計畫成本概算表</t>
    <phoneticPr fontId="1" type="noConversion"/>
  </si>
  <si>
    <t>=(</t>
    <phoneticPr fontId="1" type="noConversion"/>
  </si>
  <si>
    <t>×</t>
  </si>
  <si>
    <t>(</t>
    <phoneticPr fontId="1" type="noConversion"/>
  </si>
  <si>
    <t>工程預備費係數(%)</t>
    <phoneticPr fontId="1" type="noConversion"/>
  </si>
  <si>
    <t>加計間接成本(×1.15)=</t>
    <phoneticPr fontId="1" type="noConversion"/>
  </si>
  <si>
    <t>小計(工程預備費係數)=</t>
    <phoneticPr fontId="1" type="noConversion"/>
  </si>
  <si>
    <t>(工程預備費不計間接工程成本，需除以1.15)</t>
    <phoneticPr fontId="1" type="noConversion"/>
  </si>
  <si>
    <t>=</t>
    <phoneticPr fontId="1" type="noConversion"/>
  </si>
  <si>
    <t>工程預備費比率(÷1.15)</t>
    <phoneticPr fontId="1" type="noConversion"/>
  </si>
  <si>
    <t>直接工程費(地區係數)</t>
    <phoneticPr fontId="1" type="noConversion"/>
  </si>
  <si>
    <r>
      <t>1.本電子試算表使用前，須先填寫本表中「總樓地板需求面積(m</t>
    </r>
    <r>
      <rPr>
        <b/>
        <vertAlign val="superscript"/>
        <sz val="18"/>
        <color rgb="FFFF0000"/>
        <rFont val="標楷體"/>
        <family val="4"/>
        <charset val="136"/>
      </rPr>
      <t>2</t>
    </r>
    <r>
      <rPr>
        <b/>
        <sz val="18"/>
        <color rgb="FFFF0000"/>
        <rFont val="標楷體"/>
        <family val="4"/>
        <charset val="136"/>
      </rPr>
      <t>)」及「單位面積造價(元/m</t>
    </r>
    <r>
      <rPr>
        <b/>
        <vertAlign val="superscript"/>
        <sz val="18"/>
        <color rgb="FFFF0000"/>
        <rFont val="標楷體"/>
        <family val="4"/>
        <charset val="136"/>
      </rPr>
      <t>2</t>
    </r>
    <r>
      <rPr>
        <b/>
        <sz val="18"/>
        <color rgb="FFFF0000"/>
        <rFont val="標楷體"/>
        <family val="4"/>
        <charset val="136"/>
      </rPr>
      <t>」)。
2.本表僅適用116年度(含)以後之編列基準。</t>
    </r>
    <phoneticPr fontId="1" type="noConversion"/>
  </si>
  <si>
    <t>依據使用說明第三點(十)，個案工程若有此項目，機關得外加增列</t>
    <phoneticPr fontId="1" type="noConversion"/>
  </si>
  <si>
    <t>依據使用說明第三點(六)</t>
    <phoneticPr fontId="1" type="noConversion"/>
  </si>
  <si>
    <t>3.2.1.1-C直接工程費(地區係數)</t>
    <phoneticPr fontId="1" type="noConversion"/>
  </si>
  <si>
    <t>依據使用說明第三點(七)</t>
    <phoneticPr fontId="1" type="noConversion"/>
  </si>
  <si>
    <t>依據使用說明第三點(八)及(九)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</si>
</sst>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76" formatCode="#,##0_ ;[Red]\-#,##0\ "/>
    <numFmt numFmtId="177" formatCode="0_ ;[Red]\-0\ "/>
    <numFmt numFmtId="178" formatCode="_-* #,##0_-;\-* #,##0_-;_-* &quot;-&quot;??_-;_-@_-"/>
    <numFmt numFmtId="179" formatCode="0.00_ "/>
    <numFmt numFmtId="180" formatCode="#,##0.00_ ;[Red]\-#,##0.00\ "/>
    <numFmt numFmtId="181" formatCode="0.0_ "/>
    <numFmt numFmtId="182" formatCode="#,##0.0_ ;[Red]\-#,##0.0\ "/>
    <numFmt numFmtId="183" formatCode="0.0%"/>
    <numFmt numFmtId="184" formatCode="0_ "/>
    <numFmt numFmtId="185" formatCode="0.0_);[Red]\(0.0\)"/>
  </numFmts>
  <fonts count="30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rgb="FF000000"/>
      <name val="標楷體"/>
      <family val="4"/>
      <charset val="136"/>
    </font>
    <font>
      <b/>
      <sz val="12"/>
      <color rgb="FF000000"/>
      <name val="標楷體"/>
      <family val="4"/>
      <charset val="136"/>
    </font>
    <font>
      <b/>
      <sz val="12"/>
      <color theme="1"/>
      <name val="標楷體"/>
      <family val="4"/>
      <charset val="136"/>
    </font>
    <font>
      <sz val="12"/>
      <color theme="1"/>
      <name val="標楷體"/>
      <family val="4"/>
      <charset val="136"/>
    </font>
    <font>
      <b/>
      <sz val="16"/>
      <color theme="1"/>
      <name val="標楷體"/>
      <family val="4"/>
      <charset val="136"/>
    </font>
    <font>
      <sz val="12"/>
      <name val="標楷體"/>
      <family val="4"/>
      <charset val="136"/>
    </font>
    <font>
      <b/>
      <sz val="12"/>
      <name val="標楷體"/>
      <family val="4"/>
      <charset val="136"/>
    </font>
    <font>
      <sz val="12"/>
      <color theme="1"/>
      <name val="新細明體"/>
      <family val="2"/>
      <charset val="136"/>
      <scheme val="minor"/>
    </font>
    <font>
      <sz val="10"/>
      <color rgb="FF000000"/>
      <name val="標楷體"/>
      <family val="4"/>
      <charset val="136"/>
    </font>
    <font>
      <sz val="14"/>
      <color theme="1"/>
      <name val="標楷體"/>
      <family val="4"/>
      <charset val="136"/>
    </font>
    <font>
      <sz val="14"/>
      <color rgb="FF000000"/>
      <name val="標楷體"/>
      <family val="4"/>
      <charset val="136"/>
    </font>
    <font>
      <b/>
      <sz val="14"/>
      <color rgb="FFFF0000"/>
      <name val="標楷體"/>
      <family val="4"/>
      <charset val="136"/>
    </font>
    <font>
      <sz val="14"/>
      <name val="標楷體"/>
      <family val="4"/>
      <charset val="136"/>
    </font>
    <font>
      <sz val="18"/>
      <color rgb="FF000000"/>
      <name val="標楷體"/>
      <family val="4"/>
      <charset val="136"/>
    </font>
    <font>
      <sz val="18"/>
      <color theme="1"/>
      <name val="標楷體"/>
      <family val="4"/>
      <charset val="136"/>
    </font>
    <font>
      <sz val="18"/>
      <name val="標楷體"/>
      <family val="4"/>
      <charset val="136"/>
    </font>
    <font>
      <b/>
      <sz val="20"/>
      <color theme="1"/>
      <name val="標楷體"/>
      <family val="4"/>
      <charset val="136"/>
    </font>
    <font>
      <sz val="16"/>
      <name val="標楷體"/>
      <family val="4"/>
      <charset val="136"/>
    </font>
    <font>
      <u/>
      <sz val="14"/>
      <name val="標楷體"/>
      <family val="4"/>
      <charset val="136"/>
    </font>
    <font>
      <b/>
      <sz val="18"/>
      <color rgb="FF000000"/>
      <name val="標楷體"/>
      <family val="4"/>
      <charset val="136"/>
    </font>
    <font>
      <b/>
      <sz val="18"/>
      <name val="標楷體"/>
      <family val="4"/>
      <charset val="136"/>
    </font>
    <font>
      <vertAlign val="superscript"/>
      <sz val="14"/>
      <name val="標楷體"/>
      <family val="4"/>
      <charset val="136"/>
    </font>
    <font>
      <sz val="14"/>
      <color rgb="FFFF0000"/>
      <name val="標楷體"/>
      <family val="4"/>
      <charset val="136"/>
    </font>
    <font>
      <b/>
      <sz val="18"/>
      <color rgb="FFFF0000"/>
      <name val="標楷體"/>
      <family val="4"/>
      <charset val="136"/>
    </font>
    <font>
      <b/>
      <vertAlign val="superscript"/>
      <sz val="18"/>
      <color rgb="FFFF0000"/>
      <name val="標楷體"/>
      <family val="4"/>
      <charset val="136"/>
    </font>
    <font>
      <b/>
      <sz val="20"/>
      <name val="標楷體"/>
      <family val="4"/>
      <charset val="136"/>
    </font>
    <font>
      <b/>
      <sz val="14"/>
      <name val="標楷體"/>
      <family val="4"/>
      <charset val="136"/>
    </font>
    <font>
      <vertAlign val="superscript"/>
      <sz val="14"/>
      <color rgb="FFFF0000"/>
      <name val="標楷體"/>
      <family val="4"/>
      <charset val="136"/>
    </font>
  </fonts>
  <fills count="12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</borders>
  <cellStyleXfs count="2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</cellStyleXfs>
  <cellXfs count="264">
    <xf numFmtId="0" fontId="0" fillId="0" borderId="0" xfId="0">
      <alignment vertical="center"/>
    </xf>
    <xf numFmtId="0" fontId="5" fillId="0" borderId="0" xfId="0" applyFont="1" applyProtection="1">
      <alignment vertical="center"/>
      <protection locked="0"/>
    </xf>
    <xf numFmtId="177" fontId="5" fillId="0" borderId="0" xfId="0" applyNumberFormat="1" applyFont="1" applyProtection="1">
      <alignment vertical="center"/>
      <protection locked="0"/>
    </xf>
    <xf numFmtId="0" fontId="7" fillId="0" borderId="0" xfId="0" applyFont="1" applyProtection="1">
      <alignment vertic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179" fontId="7" fillId="0" borderId="0" xfId="0" applyNumberFormat="1" applyFont="1" applyProtection="1">
      <alignment vertical="center"/>
      <protection locked="0"/>
    </xf>
    <xf numFmtId="176" fontId="11" fillId="3" borderId="12" xfId="0" quotePrefix="1" applyNumberFormat="1" applyFont="1" applyFill="1" applyBorder="1" applyAlignment="1">
      <alignment horizontal="center" vertical="center" wrapText="1"/>
    </xf>
    <xf numFmtId="0" fontId="12" fillId="3" borderId="5" xfId="0" quotePrefix="1" applyFont="1" applyFill="1" applyBorder="1" applyAlignment="1">
      <alignment horizontal="center" vertical="center" wrapText="1"/>
    </xf>
    <xf numFmtId="0" fontId="16" fillId="0" borderId="0" xfId="0" applyFont="1" applyProtection="1">
      <alignment vertical="center"/>
      <protection locked="0"/>
    </xf>
    <xf numFmtId="179" fontId="11" fillId="3" borderId="12" xfId="0" applyNumberFormat="1" applyFont="1" applyFill="1" applyBorder="1" applyAlignment="1">
      <alignment horizontal="center" vertical="center" wrapText="1"/>
    </xf>
    <xf numFmtId="176" fontId="11" fillId="3" borderId="3" xfId="0" applyNumberFormat="1" applyFont="1" applyFill="1" applyBorder="1" applyAlignment="1">
      <alignment horizontal="center" vertical="center"/>
    </xf>
    <xf numFmtId="0" fontId="5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right" vertical="center"/>
      <protection locked="0"/>
    </xf>
    <xf numFmtId="177" fontId="11" fillId="0" borderId="0" xfId="0" applyNumberFormat="1" applyFont="1" applyProtection="1">
      <alignment vertical="center"/>
      <protection locked="0"/>
    </xf>
    <xf numFmtId="0" fontId="11" fillId="0" borderId="0" xfId="0" applyFont="1" applyProtection="1">
      <alignment vertical="center"/>
      <protection locked="0"/>
    </xf>
    <xf numFmtId="0" fontId="11" fillId="2" borderId="7" xfId="0" applyFont="1" applyFill="1" applyBorder="1" applyProtection="1">
      <alignment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176" fontId="16" fillId="0" borderId="0" xfId="0" applyNumberFormat="1" applyFont="1" applyAlignment="1">
      <alignment horizontal="center" vertical="center"/>
    </xf>
    <xf numFmtId="0" fontId="14" fillId="0" borderId="0" xfId="0" applyFont="1" applyAlignment="1">
      <alignment vertical="center" wrapText="1"/>
    </xf>
    <xf numFmtId="0" fontId="7" fillId="0" borderId="0" xfId="0" applyFont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left" vertical="center" wrapText="1"/>
      <protection locked="0"/>
    </xf>
    <xf numFmtId="0" fontId="14" fillId="0" borderId="0" xfId="0" applyFont="1" applyAlignment="1" applyProtection="1">
      <alignment horizontal="justify" vertical="center" wrapText="1"/>
      <protection locked="0"/>
    </xf>
    <xf numFmtId="0" fontId="6" fillId="0" borderId="0" xfId="0" applyFont="1" applyAlignment="1" applyProtection="1">
      <alignment horizontal="center" vertical="center"/>
      <protection locked="0" hidden="1"/>
    </xf>
    <xf numFmtId="0" fontId="5" fillId="0" borderId="0" xfId="0" applyFont="1" applyProtection="1">
      <alignment vertical="center"/>
      <protection locked="0" hidden="1"/>
    </xf>
    <xf numFmtId="177" fontId="5" fillId="0" borderId="0" xfId="0" applyNumberFormat="1" applyFont="1" applyProtection="1">
      <alignment vertical="center"/>
      <protection locked="0" hidden="1"/>
    </xf>
    <xf numFmtId="0" fontId="4" fillId="0" borderId="0" xfId="0" applyFont="1" applyAlignment="1" applyProtection="1">
      <alignment horizontal="center" vertical="center"/>
      <protection locked="0" hidden="1"/>
    </xf>
    <xf numFmtId="176" fontId="16" fillId="0" borderId="0" xfId="0" applyNumberFormat="1" applyFont="1" applyAlignment="1" applyProtection="1">
      <alignment horizontal="center" vertical="center"/>
      <protection locked="0" hidden="1"/>
    </xf>
    <xf numFmtId="0" fontId="15" fillId="0" borderId="0" xfId="0" applyFont="1" applyAlignment="1" applyProtection="1">
      <alignment horizontal="center" vertical="center" wrapText="1"/>
      <protection locked="0" hidden="1"/>
    </xf>
    <xf numFmtId="0" fontId="16" fillId="0" borderId="0" xfId="0" applyFont="1" applyProtection="1">
      <alignment vertical="center"/>
      <protection locked="0" hidden="1"/>
    </xf>
    <xf numFmtId="177" fontId="16" fillId="0" borderId="0" xfId="0" applyNumberFormat="1" applyFont="1" applyProtection="1">
      <alignment vertical="center"/>
      <protection locked="0" hidden="1"/>
    </xf>
    <xf numFmtId="0" fontId="14" fillId="0" borderId="0" xfId="0" applyFont="1" applyAlignment="1" applyProtection="1">
      <alignment vertical="center" wrapText="1"/>
      <protection locked="0" hidden="1"/>
    </xf>
    <xf numFmtId="0" fontId="2" fillId="0" borderId="0" xfId="0" applyFont="1" applyAlignment="1" applyProtection="1">
      <alignment horizontal="center" vertical="center" wrapText="1"/>
      <protection locked="0" hidden="1"/>
    </xf>
    <xf numFmtId="0" fontId="7" fillId="0" borderId="0" xfId="0" applyFont="1" applyAlignment="1" applyProtection="1">
      <alignment horizontal="center" vertical="center"/>
      <protection locked="0" hidden="1"/>
    </xf>
    <xf numFmtId="0" fontId="5" fillId="0" borderId="0" xfId="0" applyFont="1" applyAlignment="1" applyProtection="1">
      <alignment horizontal="center" vertical="center"/>
      <protection locked="0" hidden="1"/>
    </xf>
    <xf numFmtId="0" fontId="5" fillId="0" borderId="1" xfId="0" applyFont="1" applyBorder="1" applyAlignment="1" applyProtection="1">
      <alignment horizontal="center" vertical="center"/>
      <protection locked="0" hidden="1"/>
    </xf>
    <xf numFmtId="0" fontId="5" fillId="0" borderId="1" xfId="0" applyFont="1" applyBorder="1" applyProtection="1">
      <alignment vertical="center"/>
      <protection locked="0" hidden="1"/>
    </xf>
    <xf numFmtId="177" fontId="5" fillId="0" borderId="1" xfId="0" applyNumberFormat="1" applyFont="1" applyBorder="1" applyAlignment="1" applyProtection="1">
      <alignment horizontal="center" vertical="center"/>
      <protection locked="0" hidden="1"/>
    </xf>
    <xf numFmtId="177" fontId="5" fillId="0" borderId="1" xfId="0" applyNumberFormat="1" applyFont="1" applyBorder="1" applyAlignment="1" applyProtection="1">
      <alignment horizontal="center" vertical="center" wrapText="1"/>
      <protection locked="0" hidden="1"/>
    </xf>
    <xf numFmtId="176" fontId="6" fillId="0" borderId="1" xfId="0" applyNumberFormat="1" applyFont="1" applyBorder="1" applyAlignment="1" applyProtection="1">
      <alignment horizontal="center" vertical="center"/>
      <protection locked="0" hidden="1"/>
    </xf>
    <xf numFmtId="0" fontId="8" fillId="0" borderId="0" xfId="0" applyFont="1" applyAlignment="1" applyProtection="1">
      <alignment horizontal="left" vertical="center" wrapText="1"/>
      <protection locked="0" hidden="1"/>
    </xf>
    <xf numFmtId="0" fontId="3" fillId="0" borderId="0" xfId="0" applyFont="1" applyAlignment="1" applyProtection="1">
      <alignment horizontal="left" vertical="center" wrapText="1"/>
      <protection locked="0" hidden="1"/>
    </xf>
    <xf numFmtId="0" fontId="2" fillId="0" borderId="1" xfId="0" applyFont="1" applyBorder="1" applyAlignment="1" applyProtection="1">
      <alignment horizontal="center" vertical="center" wrapText="1"/>
      <protection locked="0" hidden="1"/>
    </xf>
    <xf numFmtId="176" fontId="5" fillId="0" borderId="1" xfId="0" applyNumberFormat="1" applyFont="1" applyBorder="1" applyAlignment="1" applyProtection="1">
      <alignment horizontal="center" vertical="center"/>
      <protection locked="0" hidden="1"/>
    </xf>
    <xf numFmtId="0" fontId="7" fillId="0" borderId="0" xfId="0" applyFont="1" applyProtection="1">
      <alignment vertical="center"/>
      <protection locked="0" hidden="1"/>
    </xf>
    <xf numFmtId="0" fontId="14" fillId="0" borderId="0" xfId="0" applyFont="1" applyAlignment="1" applyProtection="1">
      <alignment horizontal="justify" vertical="center" wrapText="1"/>
      <protection locked="0" hidden="1"/>
    </xf>
    <xf numFmtId="177" fontId="11" fillId="0" borderId="0" xfId="0" applyNumberFormat="1" applyFont="1" applyProtection="1">
      <alignment vertical="center"/>
      <protection locked="0" hidden="1"/>
    </xf>
    <xf numFmtId="0" fontId="11" fillId="0" borderId="0" xfId="0" applyFont="1" applyProtection="1">
      <alignment vertical="center"/>
      <protection locked="0" hidden="1"/>
    </xf>
    <xf numFmtId="0" fontId="12" fillId="0" borderId="0" xfId="0" applyFont="1" applyAlignment="1" applyProtection="1">
      <alignment horizontal="center" vertical="center" wrapText="1"/>
      <protection locked="0" hidden="1"/>
    </xf>
    <xf numFmtId="176" fontId="11" fillId="0" borderId="0" xfId="0" applyNumberFormat="1" applyFont="1" applyAlignment="1" applyProtection="1">
      <alignment horizontal="center" vertical="center"/>
      <protection locked="0" hidden="1"/>
    </xf>
    <xf numFmtId="177" fontId="11" fillId="0" borderId="0" xfId="0" applyNumberFormat="1" applyFont="1" applyAlignment="1" applyProtection="1">
      <alignment horizontal="center" vertical="center"/>
      <protection locked="0" hidden="1"/>
    </xf>
    <xf numFmtId="183" fontId="14" fillId="3" borderId="12" xfId="0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  <xf numFmtId="176" fontId="11" fillId="3" borderId="12" xfId="0" applyNumberFormat="1" applyFont="1" applyFill="1" applyBorder="1" applyAlignment="1">
      <alignment horizontal="center" vertical="center"/>
    </xf>
    <xf numFmtId="0" fontId="14" fillId="4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18" fillId="0" borderId="0" xfId="0" applyFont="1" applyAlignment="1">
      <alignment horizontal="left" vertical="center"/>
    </xf>
    <xf numFmtId="0" fontId="14" fillId="4" borderId="0" xfId="0" applyFont="1" applyFill="1" applyAlignment="1">
      <alignment horizontal="left" vertical="top" wrapText="1"/>
    </xf>
    <xf numFmtId="0" fontId="14" fillId="4" borderId="7" xfId="0" applyFont="1" applyFill="1" applyBorder="1" applyAlignment="1">
      <alignment horizontal="center" vertical="center" wrapText="1"/>
    </xf>
    <xf numFmtId="176" fontId="11" fillId="3" borderId="0" xfId="0" applyNumberFormat="1" applyFont="1" applyFill="1" applyAlignment="1">
      <alignment horizontal="center" vertical="center"/>
    </xf>
    <xf numFmtId="0" fontId="14" fillId="2" borderId="0" xfId="0" applyFont="1" applyFill="1" applyAlignment="1" applyProtection="1">
      <alignment horizontal="right" vertical="center"/>
      <protection locked="0"/>
    </xf>
    <xf numFmtId="0" fontId="25" fillId="0" borderId="0" xfId="0" applyFont="1">
      <alignment vertical="center"/>
    </xf>
    <xf numFmtId="0" fontId="17" fillId="0" borderId="0" xfId="0" applyFont="1" applyAlignment="1">
      <alignment horizontal="center" vertical="center" wrapText="1"/>
    </xf>
    <xf numFmtId="0" fontId="17" fillId="4" borderId="0" xfId="0" applyFont="1" applyFill="1" applyAlignment="1">
      <alignment horizontal="left" vertical="center"/>
    </xf>
    <xf numFmtId="0" fontId="22" fillId="6" borderId="0" xfId="0" applyFont="1" applyFill="1" applyAlignment="1">
      <alignment horizontal="left" vertical="center" wrapText="1"/>
    </xf>
    <xf numFmtId="0" fontId="22" fillId="4" borderId="0" xfId="0" applyFont="1" applyFill="1" applyAlignment="1">
      <alignment horizontal="left" vertical="center" wrapText="1"/>
    </xf>
    <xf numFmtId="0" fontId="12" fillId="0" borderId="4" xfId="0" applyFont="1" applyBorder="1" applyAlignment="1" applyProtection="1">
      <alignment horizontal="center" vertical="center" wrapText="1"/>
      <protection locked="0" hidden="1"/>
    </xf>
    <xf numFmtId="176" fontId="11" fillId="0" borderId="4" xfId="0" applyNumberFormat="1" applyFont="1" applyBorder="1" applyAlignment="1" applyProtection="1">
      <alignment horizontal="center" vertical="center"/>
      <protection locked="0" hidden="1"/>
    </xf>
    <xf numFmtId="177" fontId="11" fillId="0" borderId="4" xfId="0" applyNumberFormat="1" applyFont="1" applyBorder="1" applyAlignment="1" applyProtection="1">
      <alignment horizontal="center" vertical="center"/>
      <protection locked="0" hidden="1"/>
    </xf>
    <xf numFmtId="179" fontId="14" fillId="2" borderId="0" xfId="0" applyNumberFormat="1" applyFont="1" applyFill="1" applyAlignment="1" applyProtection="1">
      <alignment horizontal="right" vertical="center"/>
      <protection locked="0"/>
    </xf>
    <xf numFmtId="0" fontId="14" fillId="4" borderId="0" xfId="0" applyFont="1" applyFill="1" applyAlignment="1" applyProtection="1">
      <alignment horizontal="center" vertical="center"/>
      <protection locked="0"/>
    </xf>
    <xf numFmtId="181" fontId="14" fillId="4" borderId="7" xfId="0" applyNumberFormat="1" applyFont="1" applyFill="1" applyBorder="1" applyAlignment="1">
      <alignment vertical="center" wrapText="1"/>
    </xf>
    <xf numFmtId="0" fontId="15" fillId="0" borderId="5" xfId="0" applyFont="1" applyBorder="1" applyAlignment="1">
      <alignment horizontal="center" vertical="center" wrapText="1"/>
    </xf>
    <xf numFmtId="0" fontId="22" fillId="9" borderId="12" xfId="0" applyFont="1" applyFill="1" applyBorder="1" applyAlignment="1">
      <alignment horizontal="center" vertical="center" wrapText="1"/>
    </xf>
    <xf numFmtId="176" fontId="14" fillId="3" borderId="0" xfId="0" applyNumberFormat="1" applyFont="1" applyFill="1" applyAlignment="1">
      <alignment horizontal="center" vertical="center"/>
    </xf>
    <xf numFmtId="176" fontId="19" fillId="0" borderId="0" xfId="0" applyNumberFormat="1" applyFont="1" applyAlignment="1">
      <alignment horizontal="center" vertical="center"/>
    </xf>
    <xf numFmtId="0" fontId="19" fillId="0" borderId="0" xfId="0" applyFont="1" applyAlignment="1" applyProtection="1">
      <alignment vertical="center" wrapText="1"/>
      <protection locked="0"/>
    </xf>
    <xf numFmtId="176" fontId="19" fillId="0" borderId="0" xfId="0" applyNumberFormat="1" applyFont="1" applyAlignment="1" applyProtection="1">
      <alignment horizontal="center" vertical="center"/>
      <protection locked="0" hidden="1"/>
    </xf>
    <xf numFmtId="0" fontId="19" fillId="0" borderId="0" xfId="0" applyFont="1" applyAlignment="1" applyProtection="1">
      <alignment horizontal="center" vertical="center" wrapText="1"/>
      <protection locked="0" hidden="1"/>
    </xf>
    <xf numFmtId="0" fontId="19" fillId="0" borderId="0" xfId="0" applyFont="1" applyAlignment="1" applyProtection="1">
      <alignment vertical="center" wrapText="1"/>
      <protection locked="0" hidden="1"/>
    </xf>
    <xf numFmtId="177" fontId="19" fillId="0" borderId="0" xfId="0" applyNumberFormat="1" applyFont="1" applyAlignment="1" applyProtection="1">
      <alignment vertical="center" wrapText="1"/>
      <protection locked="0" hidden="1"/>
    </xf>
    <xf numFmtId="176" fontId="24" fillId="3" borderId="7" xfId="0" applyNumberFormat="1" applyFont="1" applyFill="1" applyBorder="1" applyAlignment="1">
      <alignment horizontal="center" vertical="center" wrapText="1"/>
    </xf>
    <xf numFmtId="0" fontId="22" fillId="10" borderId="3" xfId="0" applyFont="1" applyFill="1" applyBorder="1" applyAlignment="1">
      <alignment vertical="center" wrapText="1"/>
    </xf>
    <xf numFmtId="0" fontId="22" fillId="3" borderId="12" xfId="0" applyFont="1" applyFill="1" applyBorder="1" applyAlignment="1">
      <alignment vertical="center" wrapText="1"/>
    </xf>
    <xf numFmtId="0" fontId="22" fillId="3" borderId="12" xfId="0" applyFont="1" applyFill="1" applyBorder="1" applyAlignment="1">
      <alignment horizontal="center" vertical="center" wrapText="1"/>
    </xf>
    <xf numFmtId="176" fontId="14" fillId="3" borderId="2" xfId="0" quotePrefix="1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 applyProtection="1">
      <alignment horizontal="center" vertical="center" wrapText="1"/>
      <protection locked="0" hidden="1"/>
    </xf>
    <xf numFmtId="176" fontId="14" fillId="3" borderId="12" xfId="0" quotePrefix="1" applyNumberFormat="1" applyFont="1" applyFill="1" applyBorder="1" applyAlignment="1">
      <alignment horizontal="center" vertical="center" wrapText="1"/>
    </xf>
    <xf numFmtId="179" fontId="14" fillId="3" borderId="12" xfId="0" applyNumberFormat="1" applyFont="1" applyFill="1" applyBorder="1" applyAlignment="1">
      <alignment horizontal="center" vertical="center" wrapText="1"/>
    </xf>
    <xf numFmtId="176" fontId="14" fillId="3" borderId="12" xfId="0" applyNumberFormat="1" applyFont="1" applyFill="1" applyBorder="1" applyAlignment="1">
      <alignment horizontal="center" vertical="center" wrapText="1"/>
    </xf>
    <xf numFmtId="176" fontId="14" fillId="3" borderId="12" xfId="0" applyNumberFormat="1" applyFont="1" applyFill="1" applyBorder="1" applyAlignment="1">
      <alignment horizontal="center" vertical="center"/>
    </xf>
    <xf numFmtId="0" fontId="19" fillId="3" borderId="12" xfId="0" applyFont="1" applyFill="1" applyBorder="1" applyAlignment="1" applyProtection="1">
      <alignment horizontal="center" vertical="center" wrapText="1"/>
      <protection locked="0"/>
    </xf>
    <xf numFmtId="176" fontId="14" fillId="3" borderId="12" xfId="0" applyNumberFormat="1" applyFont="1" applyFill="1" applyBorder="1" applyAlignment="1">
      <alignment vertical="center" wrapText="1"/>
    </xf>
    <xf numFmtId="176" fontId="14" fillId="3" borderId="3" xfId="0" applyNumberFormat="1" applyFont="1" applyFill="1" applyBorder="1" applyAlignment="1">
      <alignment horizontal="center" vertical="center"/>
    </xf>
    <xf numFmtId="176" fontId="11" fillId="3" borderId="2" xfId="0" quotePrefix="1" applyNumberFormat="1" applyFont="1" applyFill="1" applyBorder="1" applyAlignment="1">
      <alignment horizontal="center" vertical="center" wrapText="1"/>
    </xf>
    <xf numFmtId="176" fontId="11" fillId="7" borderId="16" xfId="0" applyNumberFormat="1" applyFont="1" applyFill="1" applyBorder="1" applyAlignment="1" applyProtection="1">
      <alignment horizontal="center" vertical="center"/>
      <protection locked="0"/>
    </xf>
    <xf numFmtId="178" fontId="11" fillId="3" borderId="12" xfId="1" applyNumberFormat="1" applyFont="1" applyFill="1" applyBorder="1" applyAlignment="1" applyProtection="1">
      <alignment horizontal="center" vertical="center"/>
    </xf>
    <xf numFmtId="176" fontId="11" fillId="3" borderId="12" xfId="0" applyNumberFormat="1" applyFont="1" applyFill="1" applyBorder="1" applyAlignment="1">
      <alignment horizontal="center" vertical="center" wrapText="1"/>
    </xf>
    <xf numFmtId="184" fontId="11" fillId="3" borderId="12" xfId="1" applyNumberFormat="1" applyFont="1" applyFill="1" applyBorder="1" applyAlignment="1" applyProtection="1">
      <alignment horizontal="center" vertical="center"/>
    </xf>
    <xf numFmtId="0" fontId="14" fillId="3" borderId="12" xfId="0" applyFont="1" applyFill="1" applyBorder="1" applyAlignment="1" applyProtection="1">
      <alignment horizontal="center" vertical="center"/>
      <protection locked="0"/>
    </xf>
    <xf numFmtId="10" fontId="14" fillId="3" borderId="12" xfId="0" applyNumberFormat="1" applyFont="1" applyFill="1" applyBorder="1" applyAlignment="1">
      <alignment horizontal="center" vertical="center" wrapText="1"/>
    </xf>
    <xf numFmtId="176" fontId="22" fillId="6" borderId="6" xfId="0" applyNumberFormat="1" applyFont="1" applyFill="1" applyBorder="1" applyAlignment="1">
      <alignment vertical="center" wrapText="1"/>
    </xf>
    <xf numFmtId="176" fontId="22" fillId="6" borderId="7" xfId="0" applyNumberFormat="1" applyFont="1" applyFill="1" applyBorder="1" applyAlignment="1">
      <alignment vertical="center" wrapText="1"/>
    </xf>
    <xf numFmtId="0" fontId="22" fillId="6" borderId="8" xfId="0" applyFont="1" applyFill="1" applyBorder="1" applyAlignment="1">
      <alignment vertical="center" wrapText="1"/>
    </xf>
    <xf numFmtId="0" fontId="22" fillId="6" borderId="11" xfId="0" applyFont="1" applyFill="1" applyBorder="1" applyAlignment="1">
      <alignment vertical="center" wrapText="1"/>
    </xf>
    <xf numFmtId="0" fontId="22" fillId="6" borderId="8" xfId="0" applyFont="1" applyFill="1" applyBorder="1" applyAlignment="1">
      <alignment horizontal="center" vertical="center" wrapText="1"/>
    </xf>
    <xf numFmtId="182" fontId="22" fillId="6" borderId="7" xfId="0" applyNumberFormat="1" applyFont="1" applyFill="1" applyBorder="1" applyAlignment="1">
      <alignment horizontal="center" vertical="center" wrapText="1"/>
    </xf>
    <xf numFmtId="0" fontId="22" fillId="4" borderId="6" xfId="0" applyFont="1" applyFill="1" applyBorder="1" applyAlignment="1">
      <alignment horizontal="center" vertical="center" wrapText="1"/>
    </xf>
    <xf numFmtId="0" fontId="22" fillId="4" borderId="7" xfId="0" applyFont="1" applyFill="1" applyBorder="1" applyAlignment="1">
      <alignment horizontal="center" vertical="center" wrapText="1"/>
    </xf>
    <xf numFmtId="0" fontId="22" fillId="4" borderId="8" xfId="0" applyFont="1" applyFill="1" applyBorder="1" applyAlignment="1">
      <alignment horizontal="center" vertical="center" wrapText="1"/>
    </xf>
    <xf numFmtId="0" fontId="22" fillId="4" borderId="13" xfId="0" applyFont="1" applyFill="1" applyBorder="1" applyAlignment="1">
      <alignment horizontal="center" vertical="center" wrapText="1"/>
    </xf>
    <xf numFmtId="0" fontId="22" fillId="4" borderId="0" xfId="0" applyFont="1" applyFill="1" applyAlignment="1">
      <alignment horizontal="center" vertical="center" wrapText="1"/>
    </xf>
    <xf numFmtId="0" fontId="22" fillId="4" borderId="14" xfId="0" applyFont="1" applyFill="1" applyBorder="1" applyAlignment="1">
      <alignment horizontal="center" vertical="center" wrapText="1"/>
    </xf>
    <xf numFmtId="0" fontId="22" fillId="4" borderId="9" xfId="0" applyFont="1" applyFill="1" applyBorder="1" applyAlignment="1">
      <alignment horizontal="center" vertical="center" wrapText="1"/>
    </xf>
    <xf numFmtId="0" fontId="22" fillId="4" borderId="10" xfId="0" applyFont="1" applyFill="1" applyBorder="1" applyAlignment="1">
      <alignment horizontal="center" vertical="center" wrapText="1"/>
    </xf>
    <xf numFmtId="0" fontId="22" fillId="4" borderId="11" xfId="0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4" fillId="2" borderId="4" xfId="0" applyFont="1" applyFill="1" applyBorder="1" applyAlignment="1" applyProtection="1">
      <alignment horizontal="center" vertical="center" wrapText="1"/>
      <protection locked="0"/>
    </xf>
    <xf numFmtId="0" fontId="14" fillId="2" borderId="5" xfId="0" applyFont="1" applyFill="1" applyBorder="1" applyAlignment="1" applyProtection="1">
      <alignment horizontal="center" vertical="center" wrapText="1"/>
      <protection locked="0"/>
    </xf>
    <xf numFmtId="0" fontId="19" fillId="0" borderId="1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center" vertical="center" wrapText="1"/>
    </xf>
    <xf numFmtId="176" fontId="20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>
      <alignment horizontal="left" vertical="center" wrapText="1"/>
    </xf>
    <xf numFmtId="0" fontId="25" fillId="0" borderId="6" xfId="0" applyFont="1" applyBorder="1" applyAlignment="1" applyProtection="1">
      <alignment horizontal="left" vertical="center" wrapText="1"/>
      <protection locked="0"/>
    </xf>
    <xf numFmtId="0" fontId="25" fillId="0" borderId="7" xfId="0" applyFont="1" applyBorder="1" applyAlignment="1" applyProtection="1">
      <alignment horizontal="left" vertical="center" wrapText="1"/>
      <protection locked="0"/>
    </xf>
    <xf numFmtId="0" fontId="25" fillId="0" borderId="8" xfId="0" applyFont="1" applyBorder="1" applyAlignment="1" applyProtection="1">
      <alignment horizontal="left" vertical="center" wrapText="1"/>
      <protection locked="0"/>
    </xf>
    <xf numFmtId="0" fontId="25" fillId="0" borderId="9" xfId="0" applyFont="1" applyBorder="1" applyAlignment="1" applyProtection="1">
      <alignment horizontal="left" vertical="center" wrapText="1"/>
      <protection locked="0"/>
    </xf>
    <xf numFmtId="0" fontId="25" fillId="0" borderId="10" xfId="0" applyFont="1" applyBorder="1" applyAlignment="1" applyProtection="1">
      <alignment horizontal="left" vertical="center" wrapText="1"/>
      <protection locked="0"/>
    </xf>
    <xf numFmtId="0" fontId="25" fillId="0" borderId="11" xfId="0" applyFont="1" applyBorder="1" applyAlignment="1" applyProtection="1">
      <alignment horizontal="left" vertical="center" wrapText="1"/>
      <protection locked="0"/>
    </xf>
    <xf numFmtId="0" fontId="17" fillId="0" borderId="6" xfId="0" applyFont="1" applyBorder="1" applyAlignment="1">
      <alignment horizontal="right" vertical="center" wrapText="1"/>
    </xf>
    <xf numFmtId="0" fontId="17" fillId="0" borderId="7" xfId="0" applyFont="1" applyBorder="1" applyAlignment="1">
      <alignment horizontal="right" vertical="center" wrapText="1"/>
    </xf>
    <xf numFmtId="0" fontId="17" fillId="0" borderId="8" xfId="0" applyFont="1" applyBorder="1" applyAlignment="1">
      <alignment horizontal="right" vertical="center" wrapText="1"/>
    </xf>
    <xf numFmtId="0" fontId="17" fillId="0" borderId="9" xfId="0" applyFont="1" applyBorder="1" applyAlignment="1">
      <alignment horizontal="right" vertical="center" wrapText="1"/>
    </xf>
    <xf numFmtId="0" fontId="17" fillId="0" borderId="10" xfId="0" applyFont="1" applyBorder="1" applyAlignment="1">
      <alignment horizontal="right" vertical="center" wrapText="1"/>
    </xf>
    <xf numFmtId="0" fontId="17" fillId="0" borderId="11" xfId="0" applyFont="1" applyBorder="1" applyAlignment="1">
      <alignment horizontal="right" vertical="center" wrapText="1"/>
    </xf>
    <xf numFmtId="0" fontId="19" fillId="4" borderId="13" xfId="0" applyFont="1" applyFill="1" applyBorder="1" applyAlignment="1">
      <alignment horizontal="center" vertical="center" wrapText="1"/>
    </xf>
    <xf numFmtId="0" fontId="19" fillId="4" borderId="0" xfId="0" applyFont="1" applyFill="1" applyAlignment="1">
      <alignment horizontal="center" vertical="center" wrapText="1"/>
    </xf>
    <xf numFmtId="0" fontId="19" fillId="4" borderId="13" xfId="0" applyFont="1" applyFill="1" applyBorder="1" applyAlignment="1">
      <alignment horizontal="right" vertical="center"/>
    </xf>
    <xf numFmtId="0" fontId="19" fillId="4" borderId="0" xfId="0" applyFont="1" applyFill="1" applyAlignment="1">
      <alignment horizontal="right" vertical="center"/>
    </xf>
    <xf numFmtId="0" fontId="19" fillId="4" borderId="2" xfId="0" applyFont="1" applyFill="1" applyBorder="1" applyAlignment="1">
      <alignment horizontal="left" vertical="center" wrapText="1"/>
    </xf>
    <xf numFmtId="0" fontId="19" fillId="4" borderId="12" xfId="0" applyFont="1" applyFill="1" applyBorder="1" applyAlignment="1">
      <alignment horizontal="left" vertical="center" wrapText="1"/>
    </xf>
    <xf numFmtId="0" fontId="22" fillId="6" borderId="12" xfId="0" applyFont="1" applyFill="1" applyBorder="1" applyAlignment="1">
      <alignment horizontal="left" vertical="center" wrapText="1"/>
    </xf>
    <xf numFmtId="0" fontId="2" fillId="0" borderId="1" xfId="0" applyFont="1" applyBorder="1" applyAlignment="1" applyProtection="1">
      <alignment horizontal="center" vertical="center" wrapText="1"/>
      <protection locked="0" hidden="1"/>
    </xf>
    <xf numFmtId="0" fontId="22" fillId="4" borderId="2" xfId="0" applyFont="1" applyFill="1" applyBorder="1" applyAlignment="1">
      <alignment horizontal="left" vertical="center" wrapText="1"/>
    </xf>
    <xf numFmtId="0" fontId="22" fillId="4" borderId="12" xfId="0" applyFont="1" applyFill="1" applyBorder="1" applyAlignment="1">
      <alignment horizontal="left" vertical="center" wrapText="1"/>
    </xf>
    <xf numFmtId="0" fontId="22" fillId="4" borderId="3" xfId="0" applyFont="1" applyFill="1" applyBorder="1" applyAlignment="1">
      <alignment horizontal="left" vertical="center" wrapText="1"/>
    </xf>
    <xf numFmtId="0" fontId="12" fillId="0" borderId="1" xfId="0" applyFont="1" applyBorder="1" applyAlignment="1" applyProtection="1">
      <alignment horizontal="center" vertical="center" wrapText="1"/>
      <protection locked="0" hidden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 applyProtection="1">
      <alignment horizontal="center" vertical="center" wrapText="1"/>
      <protection locked="0"/>
    </xf>
    <xf numFmtId="176" fontId="5" fillId="0" borderId="1" xfId="0" applyNumberFormat="1" applyFont="1" applyBorder="1" applyAlignment="1" applyProtection="1">
      <alignment horizontal="center" vertical="center"/>
      <protection locked="0" hidden="1"/>
    </xf>
    <xf numFmtId="180" fontId="22" fillId="6" borderId="2" xfId="0" applyNumberFormat="1" applyFont="1" applyFill="1" applyBorder="1" applyAlignment="1">
      <alignment horizontal="right" vertical="center" wrapText="1"/>
    </xf>
    <xf numFmtId="180" fontId="22" fillId="6" borderId="12" xfId="0" applyNumberFormat="1" applyFont="1" applyFill="1" applyBorder="1" applyAlignment="1">
      <alignment horizontal="right" vertical="center" wrapText="1"/>
    </xf>
    <xf numFmtId="0" fontId="21" fillId="6" borderId="2" xfId="0" applyFont="1" applyFill="1" applyBorder="1" applyAlignment="1">
      <alignment horizontal="right" vertical="center" wrapText="1"/>
    </xf>
    <xf numFmtId="0" fontId="21" fillId="6" borderId="12" xfId="0" applyFont="1" applyFill="1" applyBorder="1" applyAlignment="1">
      <alignment horizontal="right" vertical="center" wrapText="1"/>
    </xf>
    <xf numFmtId="0" fontId="21" fillId="6" borderId="6" xfId="0" applyFont="1" applyFill="1" applyBorder="1" applyAlignment="1">
      <alignment horizontal="right" vertical="center" wrapText="1"/>
    </xf>
    <xf numFmtId="0" fontId="21" fillId="6" borderId="7" xfId="0" applyFont="1" applyFill="1" applyBorder="1" applyAlignment="1">
      <alignment horizontal="right" vertical="center" wrapText="1"/>
    </xf>
    <xf numFmtId="0" fontId="21" fillId="6" borderId="9" xfId="0" applyFont="1" applyFill="1" applyBorder="1" applyAlignment="1">
      <alignment horizontal="right" vertical="center" wrapText="1"/>
    </xf>
    <xf numFmtId="0" fontId="21" fillId="6" borderId="10" xfId="0" applyFont="1" applyFill="1" applyBorder="1" applyAlignment="1">
      <alignment horizontal="right" vertical="center" wrapText="1"/>
    </xf>
    <xf numFmtId="185" fontId="22" fillId="6" borderId="9" xfId="0" applyNumberFormat="1" applyFont="1" applyFill="1" applyBorder="1" applyAlignment="1">
      <alignment horizontal="center" vertical="center" wrapText="1"/>
    </xf>
    <xf numFmtId="185" fontId="22" fillId="6" borderId="10" xfId="0" applyNumberFormat="1" applyFont="1" applyFill="1" applyBorder="1" applyAlignment="1">
      <alignment horizontal="center" vertical="center" wrapText="1"/>
    </xf>
    <xf numFmtId="185" fontId="22" fillId="6" borderId="11" xfId="0" applyNumberFormat="1" applyFont="1" applyFill="1" applyBorder="1" applyAlignment="1">
      <alignment horizontal="center" vertical="center" wrapText="1"/>
    </xf>
    <xf numFmtId="0" fontId="22" fillId="6" borderId="7" xfId="0" applyFont="1" applyFill="1" applyBorder="1" applyAlignment="1">
      <alignment horizontal="center" vertical="center" wrapText="1"/>
    </xf>
    <xf numFmtId="182" fontId="22" fillId="6" borderId="6" xfId="0" applyNumberFormat="1" applyFont="1" applyFill="1" applyBorder="1" applyAlignment="1">
      <alignment horizontal="center" vertical="center" wrapText="1"/>
    </xf>
    <xf numFmtId="182" fontId="22" fillId="6" borderId="7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 applyProtection="1">
      <alignment horizontal="center" vertical="center" wrapText="1"/>
      <protection locked="0" hidden="1"/>
    </xf>
    <xf numFmtId="176" fontId="6" fillId="0" borderId="1" xfId="0" applyNumberFormat="1" applyFont="1" applyBorder="1" applyAlignment="1" applyProtection="1">
      <alignment horizontal="center" vertical="center"/>
      <protection locked="0" hidden="1"/>
    </xf>
    <xf numFmtId="0" fontId="21" fillId="6" borderId="8" xfId="0" applyFont="1" applyFill="1" applyBorder="1" applyAlignment="1">
      <alignment horizontal="right" vertical="center" wrapText="1"/>
    </xf>
    <xf numFmtId="0" fontId="21" fillId="6" borderId="0" xfId="0" applyFont="1" applyFill="1" applyAlignment="1">
      <alignment horizontal="right" vertical="center" wrapText="1"/>
    </xf>
    <xf numFmtId="0" fontId="21" fillId="6" borderId="14" xfId="0" applyFont="1" applyFill="1" applyBorder="1" applyAlignment="1">
      <alignment horizontal="right" vertical="center" wrapText="1"/>
    </xf>
    <xf numFmtId="0" fontId="14" fillId="0" borderId="8" xfId="0" applyFont="1" applyBorder="1" applyAlignment="1">
      <alignment horizontal="left" vertical="center" wrapText="1"/>
    </xf>
    <xf numFmtId="0" fontId="14" fillId="0" borderId="14" xfId="0" applyFont="1" applyBorder="1" applyAlignment="1">
      <alignment horizontal="left" vertical="center" wrapText="1"/>
    </xf>
    <xf numFmtId="0" fontId="22" fillId="4" borderId="6" xfId="0" applyFont="1" applyFill="1" applyBorder="1" applyAlignment="1">
      <alignment horizontal="left" vertical="center" wrapText="1"/>
    </xf>
    <xf numFmtId="0" fontId="22" fillId="4" borderId="7" xfId="0" applyFont="1" applyFill="1" applyBorder="1" applyAlignment="1">
      <alignment horizontal="left" vertical="center" wrapText="1"/>
    </xf>
    <xf numFmtId="0" fontId="22" fillId="4" borderId="0" xfId="0" applyFont="1" applyFill="1" applyAlignment="1">
      <alignment horizontal="left" vertical="center" wrapText="1"/>
    </xf>
    <xf numFmtId="0" fontId="22" fillId="4" borderId="9" xfId="0" applyFont="1" applyFill="1" applyBorder="1" applyAlignment="1">
      <alignment horizontal="left" vertical="center" wrapText="1"/>
    </xf>
    <xf numFmtId="0" fontId="22" fillId="4" borderId="10" xfId="0" applyFont="1" applyFill="1" applyBorder="1" applyAlignment="1">
      <alignment horizontal="left" vertical="center" wrapText="1"/>
    </xf>
    <xf numFmtId="0" fontId="19" fillId="0" borderId="4" xfId="0" applyFont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179" fontId="14" fillId="2" borderId="5" xfId="0" applyNumberFormat="1" applyFont="1" applyFill="1" applyBorder="1" applyAlignment="1" applyProtection="1">
      <alignment horizontal="right" vertical="center" wrapText="1"/>
      <protection locked="0"/>
    </xf>
    <xf numFmtId="179" fontId="14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14" fillId="0" borderId="5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left" vertical="center" wrapText="1"/>
    </xf>
    <xf numFmtId="176" fontId="22" fillId="6" borderId="7" xfId="0" applyNumberFormat="1" applyFont="1" applyFill="1" applyBorder="1" applyAlignment="1">
      <alignment horizontal="center" vertical="center" wrapText="1"/>
    </xf>
    <xf numFmtId="0" fontId="25" fillId="6" borderId="9" xfId="0" quotePrefix="1" applyFont="1" applyFill="1" applyBorder="1" applyAlignment="1">
      <alignment horizontal="right" vertical="center"/>
    </xf>
    <xf numFmtId="0" fontId="25" fillId="6" borderId="10" xfId="0" quotePrefix="1" applyFont="1" applyFill="1" applyBorder="1" applyAlignment="1">
      <alignment horizontal="right" vertical="center"/>
    </xf>
    <xf numFmtId="0" fontId="22" fillId="6" borderId="10" xfId="0" applyFont="1" applyFill="1" applyBorder="1" applyAlignment="1">
      <alignment horizontal="center" vertical="center" wrapText="1"/>
    </xf>
    <xf numFmtId="0" fontId="14" fillId="0" borderId="11" xfId="0" applyFont="1" applyBorder="1" applyAlignment="1">
      <alignment horizontal="left" vertical="center" wrapText="1"/>
    </xf>
    <xf numFmtId="0" fontId="25" fillId="0" borderId="1" xfId="0" applyFont="1" applyBorder="1" applyAlignment="1">
      <alignment horizontal="left" vertical="center" wrapText="1"/>
    </xf>
    <xf numFmtId="0" fontId="27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176" fontId="28" fillId="3" borderId="2" xfId="0" applyNumberFormat="1" applyFont="1" applyFill="1" applyBorder="1" applyAlignment="1">
      <alignment horizontal="center" vertical="center" wrapText="1"/>
    </xf>
    <xf numFmtId="176" fontId="28" fillId="3" borderId="12" xfId="0" applyNumberFormat="1" applyFont="1" applyFill="1" applyBorder="1" applyAlignment="1">
      <alignment horizontal="center" vertical="center" wrapText="1"/>
    </xf>
    <xf numFmtId="176" fontId="24" fillId="3" borderId="7" xfId="0" applyNumberFormat="1" applyFont="1" applyFill="1" applyBorder="1" applyAlignment="1">
      <alignment horizontal="center" vertical="center" wrapText="1"/>
    </xf>
    <xf numFmtId="176" fontId="13" fillId="8" borderId="9" xfId="0" applyNumberFormat="1" applyFont="1" applyFill="1" applyBorder="1" applyAlignment="1">
      <alignment horizontal="center" vertical="center"/>
    </xf>
    <xf numFmtId="176" fontId="13" fillId="8" borderId="10" xfId="0" applyNumberFormat="1" applyFont="1" applyFill="1" applyBorder="1" applyAlignment="1">
      <alignment horizontal="center" vertical="center"/>
    </xf>
    <xf numFmtId="176" fontId="11" fillId="7" borderId="17" xfId="0" applyNumberFormat="1" applyFont="1" applyFill="1" applyBorder="1" applyAlignment="1" applyProtection="1">
      <alignment horizontal="center" vertical="center"/>
      <protection locked="0"/>
    </xf>
    <xf numFmtId="176" fontId="11" fillId="7" borderId="18" xfId="0" applyNumberFormat="1" applyFont="1" applyFill="1" applyBorder="1" applyAlignment="1" applyProtection="1">
      <alignment horizontal="center" vertical="center"/>
      <protection locked="0"/>
    </xf>
    <xf numFmtId="0" fontId="17" fillId="0" borderId="5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left" vertical="center" wrapText="1"/>
    </xf>
    <xf numFmtId="0" fontId="22" fillId="9" borderId="12" xfId="0" applyFont="1" applyFill="1" applyBorder="1" applyAlignment="1">
      <alignment horizontal="left" vertical="center" wrapText="1"/>
    </xf>
    <xf numFmtId="0" fontId="19" fillId="0" borderId="5" xfId="0" applyFont="1" applyBorder="1" applyAlignment="1">
      <alignment horizontal="center" vertical="center" wrapText="1"/>
    </xf>
    <xf numFmtId="176" fontId="20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10" fillId="5" borderId="9" xfId="0" applyFont="1" applyFill="1" applyBorder="1" applyAlignment="1">
      <alignment horizontal="center" vertical="center" wrapText="1"/>
    </xf>
    <xf numFmtId="0" fontId="10" fillId="5" borderId="10" xfId="0" applyFont="1" applyFill="1" applyBorder="1" applyAlignment="1">
      <alignment horizontal="center" vertical="center" wrapText="1"/>
    </xf>
    <xf numFmtId="0" fontId="7" fillId="0" borderId="1" xfId="0" applyFont="1" applyBorder="1" applyAlignment="1" applyProtection="1">
      <alignment horizontal="center" vertical="center"/>
      <protection locked="0" hidden="1"/>
    </xf>
    <xf numFmtId="176" fontId="22" fillId="9" borderId="12" xfId="0" applyNumberFormat="1" applyFont="1" applyFill="1" applyBorder="1" applyAlignment="1">
      <alignment horizontal="right" vertical="center" wrapText="1"/>
    </xf>
    <xf numFmtId="176" fontId="2" fillId="0" borderId="1" xfId="0" applyNumberFormat="1" applyFont="1" applyBorder="1" applyAlignment="1" applyProtection="1">
      <alignment horizontal="center" vertical="center" wrapText="1"/>
      <protection locked="0" hidden="1"/>
    </xf>
    <xf numFmtId="180" fontId="6" fillId="0" borderId="1" xfId="0" applyNumberFormat="1" applyFont="1" applyBorder="1" applyAlignment="1" applyProtection="1">
      <alignment horizontal="center" vertical="center"/>
      <protection locked="0" hidden="1"/>
    </xf>
    <xf numFmtId="176" fontId="20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4" fillId="0" borderId="5" xfId="0" applyFont="1" applyBorder="1" applyAlignment="1">
      <alignment horizontal="left" vertical="center" wrapText="1"/>
    </xf>
    <xf numFmtId="0" fontId="22" fillId="9" borderId="2" xfId="0" applyFont="1" applyFill="1" applyBorder="1" applyAlignment="1">
      <alignment horizontal="left" vertical="center" wrapText="1"/>
    </xf>
    <xf numFmtId="177" fontId="11" fillId="0" borderId="1" xfId="0" applyNumberFormat="1" applyFont="1" applyBorder="1" applyAlignment="1" applyProtection="1">
      <alignment horizontal="center" vertical="center"/>
      <protection locked="0" hidden="1"/>
    </xf>
    <xf numFmtId="182" fontId="22" fillId="6" borderId="2" xfId="0" applyNumberFormat="1" applyFont="1" applyFill="1" applyBorder="1" applyAlignment="1">
      <alignment horizontal="right" vertical="center" wrapText="1"/>
    </xf>
    <xf numFmtId="182" fontId="22" fillId="6" borderId="12" xfId="0" applyNumberFormat="1" applyFont="1" applyFill="1" applyBorder="1" applyAlignment="1">
      <alignment horizontal="right" vertical="center" wrapText="1"/>
    </xf>
    <xf numFmtId="176" fontId="11" fillId="0" borderId="1" xfId="0" applyNumberFormat="1" applyFont="1" applyBorder="1" applyAlignment="1" applyProtection="1">
      <alignment horizontal="center" vertical="center"/>
      <protection locked="0" hidden="1"/>
    </xf>
    <xf numFmtId="0" fontId="14" fillId="4" borderId="13" xfId="0" applyFont="1" applyFill="1" applyBorder="1" applyAlignment="1" applyProtection="1">
      <alignment horizontal="right" vertical="center"/>
      <protection locked="0"/>
    </xf>
    <xf numFmtId="0" fontId="14" fillId="4" borderId="0" xfId="0" applyFont="1" applyFill="1" applyAlignment="1" applyProtection="1">
      <alignment horizontal="right" vertical="center"/>
      <protection locked="0"/>
    </xf>
    <xf numFmtId="0" fontId="11" fillId="4" borderId="6" xfId="0" applyFont="1" applyFill="1" applyBorder="1" applyAlignment="1">
      <alignment horizontal="right" vertical="center"/>
    </xf>
    <xf numFmtId="0" fontId="11" fillId="4" borderId="7" xfId="0" applyFont="1" applyFill="1" applyBorder="1" applyAlignment="1">
      <alignment horizontal="right" vertical="center"/>
    </xf>
    <xf numFmtId="0" fontId="14" fillId="4" borderId="6" xfId="0" applyFont="1" applyFill="1" applyBorder="1" applyAlignment="1">
      <alignment horizontal="right" vertical="center" wrapText="1"/>
    </xf>
    <xf numFmtId="0" fontId="14" fillId="4" borderId="7" xfId="0" applyFont="1" applyFill="1" applyBorder="1" applyAlignment="1">
      <alignment horizontal="right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4" fillId="4" borderId="2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left" vertical="top" wrapText="1"/>
    </xf>
    <xf numFmtId="0" fontId="19" fillId="4" borderId="13" xfId="0" applyFont="1" applyFill="1" applyBorder="1" applyAlignment="1">
      <alignment horizontal="left" vertical="center" wrapText="1"/>
    </xf>
    <xf numFmtId="0" fontId="19" fillId="4" borderId="0" xfId="0" applyFont="1" applyFill="1" applyAlignment="1">
      <alignment horizontal="left" vertical="center" wrapText="1"/>
    </xf>
    <xf numFmtId="0" fontId="19" fillId="4" borderId="9" xfId="0" applyFont="1" applyFill="1" applyBorder="1" applyAlignment="1">
      <alignment horizontal="left" vertical="center" wrapText="1"/>
    </xf>
    <xf numFmtId="0" fontId="19" fillId="4" borderId="10" xfId="0" applyFont="1" applyFill="1" applyBorder="1" applyAlignment="1">
      <alignment horizontal="left" vertical="center" wrapText="1"/>
    </xf>
    <xf numFmtId="0" fontId="22" fillId="10" borderId="2" xfId="0" applyFont="1" applyFill="1" applyBorder="1" applyAlignment="1">
      <alignment horizontal="left" vertical="center" wrapText="1"/>
    </xf>
    <xf numFmtId="0" fontId="22" fillId="10" borderId="12" xfId="0" applyFont="1" applyFill="1" applyBorder="1" applyAlignment="1">
      <alignment horizontal="left" vertical="center" wrapText="1"/>
    </xf>
    <xf numFmtId="0" fontId="22" fillId="10" borderId="3" xfId="0" applyFont="1" applyFill="1" applyBorder="1" applyAlignment="1">
      <alignment horizontal="left" vertical="center" wrapText="1"/>
    </xf>
    <xf numFmtId="0" fontId="22" fillId="10" borderId="12" xfId="0" applyFont="1" applyFill="1" applyBorder="1" applyAlignment="1">
      <alignment horizontal="center" vertical="center" wrapText="1"/>
    </xf>
    <xf numFmtId="0" fontId="22" fillId="10" borderId="3" xfId="0" applyFont="1" applyFill="1" applyBorder="1" applyAlignment="1">
      <alignment horizontal="center" vertical="center" wrapText="1"/>
    </xf>
    <xf numFmtId="176" fontId="25" fillId="11" borderId="2" xfId="0" applyNumberFormat="1" applyFont="1" applyFill="1" applyBorder="1" applyAlignment="1" applyProtection="1">
      <alignment horizontal="center" vertical="center" wrapText="1"/>
      <protection locked="0"/>
    </xf>
    <xf numFmtId="176" fontId="25" fillId="11" borderId="12" xfId="0" applyNumberFormat="1" applyFont="1" applyFill="1" applyBorder="1" applyAlignment="1" applyProtection="1">
      <alignment horizontal="center" vertical="center" wrapText="1"/>
      <protection locked="0"/>
    </xf>
    <xf numFmtId="0" fontId="19" fillId="10" borderId="6" xfId="0" applyFont="1" applyFill="1" applyBorder="1" applyAlignment="1">
      <alignment horizontal="left" vertical="center" wrapText="1"/>
    </xf>
    <xf numFmtId="0" fontId="19" fillId="10" borderId="7" xfId="0" applyFont="1" applyFill="1" applyBorder="1" applyAlignment="1">
      <alignment horizontal="left" vertical="center" wrapText="1"/>
    </xf>
    <xf numFmtId="0" fontId="19" fillId="10" borderId="13" xfId="0" applyFont="1" applyFill="1" applyBorder="1" applyAlignment="1">
      <alignment horizontal="left" vertical="center" wrapText="1"/>
    </xf>
    <xf numFmtId="0" fontId="19" fillId="10" borderId="0" xfId="0" applyFont="1" applyFill="1" applyAlignment="1">
      <alignment horizontal="left" vertical="center" wrapText="1"/>
    </xf>
    <xf numFmtId="0" fontId="19" fillId="10" borderId="9" xfId="0" applyFont="1" applyFill="1" applyBorder="1" applyAlignment="1">
      <alignment horizontal="left" vertical="center" wrapText="1"/>
    </xf>
    <xf numFmtId="0" fontId="19" fillId="10" borderId="10" xfId="0" applyFont="1" applyFill="1" applyBorder="1" applyAlignment="1">
      <alignment horizontal="left" vertical="center" wrapText="1"/>
    </xf>
    <xf numFmtId="0" fontId="22" fillId="3" borderId="2" xfId="0" applyFont="1" applyFill="1" applyBorder="1" applyAlignment="1">
      <alignment vertical="center" wrapText="1"/>
    </xf>
    <xf numFmtId="0" fontId="22" fillId="3" borderId="12" xfId="0" applyFont="1" applyFill="1" applyBorder="1" applyAlignment="1">
      <alignment vertical="center" wrapText="1"/>
    </xf>
    <xf numFmtId="178" fontId="22" fillId="3" borderId="12" xfId="0" applyNumberFormat="1" applyFont="1" applyFill="1" applyBorder="1" applyAlignment="1">
      <alignment horizontal="left" vertical="center" wrapText="1"/>
    </xf>
    <xf numFmtId="0" fontId="22" fillId="3" borderId="12" xfId="0" applyFont="1" applyFill="1" applyBorder="1" applyAlignment="1">
      <alignment horizontal="left" vertical="center" wrapText="1"/>
    </xf>
    <xf numFmtId="0" fontId="22" fillId="4" borderId="9" xfId="0" applyFont="1" applyFill="1" applyBorder="1" applyAlignment="1">
      <alignment horizontal="left" vertical="center"/>
    </xf>
    <xf numFmtId="0" fontId="22" fillId="4" borderId="10" xfId="0" applyFont="1" applyFill="1" applyBorder="1" applyAlignment="1">
      <alignment horizontal="left" vertical="center"/>
    </xf>
    <xf numFmtId="176" fontId="14" fillId="3" borderId="12" xfId="0" applyNumberFormat="1" applyFont="1" applyFill="1" applyBorder="1" applyAlignment="1">
      <alignment horizontal="center" vertical="center" wrapText="1"/>
    </xf>
    <xf numFmtId="10" fontId="11" fillId="3" borderId="12" xfId="0" applyNumberFormat="1" applyFont="1" applyFill="1" applyBorder="1" applyAlignment="1">
      <alignment horizontal="center" vertical="center"/>
    </xf>
    <xf numFmtId="0" fontId="19" fillId="0" borderId="6" xfId="0" applyFont="1" applyBorder="1" applyAlignment="1">
      <alignment horizontal="left" vertical="center" wrapText="1"/>
    </xf>
    <xf numFmtId="0" fontId="19" fillId="0" borderId="7" xfId="0" applyFont="1" applyBorder="1" applyAlignment="1">
      <alignment horizontal="left" vertical="center" wrapText="1"/>
    </xf>
    <xf numFmtId="0" fontId="19" fillId="0" borderId="8" xfId="0" applyFont="1" applyBorder="1" applyAlignment="1">
      <alignment horizontal="left" vertical="center" wrapText="1"/>
    </xf>
    <xf numFmtId="0" fontId="19" fillId="0" borderId="13" xfId="0" applyFont="1" applyBorder="1" applyAlignment="1">
      <alignment horizontal="left" vertical="center" wrapText="1"/>
    </xf>
    <xf numFmtId="0" fontId="19" fillId="0" borderId="0" xfId="0" applyFont="1" applyAlignment="1">
      <alignment horizontal="left" vertical="center" wrapText="1"/>
    </xf>
    <xf numFmtId="0" fontId="19" fillId="0" borderId="14" xfId="0" applyFont="1" applyBorder="1" applyAlignment="1">
      <alignment horizontal="left" vertical="center" wrapText="1"/>
    </xf>
    <xf numFmtId="0" fontId="19" fillId="0" borderId="9" xfId="0" applyFont="1" applyBorder="1" applyAlignment="1">
      <alignment horizontal="left" vertical="center" wrapText="1"/>
    </xf>
    <xf numFmtId="0" fontId="19" fillId="0" borderId="10" xfId="0" applyFont="1" applyBorder="1" applyAlignment="1">
      <alignment horizontal="left" vertical="center" wrapText="1"/>
    </xf>
  </cellXfs>
  <cellStyles count="2">
    <cellStyle name="一般" xfId="0" builtinId="0"/>
    <cellStyle name="千分位" xfId="1" builtinId="3"/>
  </cellStyles>
  <dxfs count="21">
    <dxf>
      <font>
        <b/>
        <i val="0"/>
        <color rgb="FFFF000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rgb="FFFF000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rgb="FFFF000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rgb="FFFF000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rgb="FFFF000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rgb="FFFF000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rgb="FFFF000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rgb="FFFF000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rgb="FFFF000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rgb="FFFF000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rgb="FFFF000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rgb="FFFF000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AO$14" noThreeD="1"/>
</file>

<file path=xl/ctrlProps/ctrlProp2.xml><?xml version="1.0" encoding="utf-8"?>
<formControlPr xmlns="http://schemas.microsoft.com/office/spreadsheetml/2009/9/main" objectType="CheckBox" fmlaLink="$AO$18" noThreeD="1"/>
</file>

<file path=xl/ctrlProps/ctrlProp3.xml><?xml version="1.0" encoding="utf-8"?>
<formControlPr xmlns="http://schemas.microsoft.com/office/spreadsheetml/2009/9/main" objectType="CheckBox" fmlaLink="$AO$20" noThreeD="1"/>
</file>

<file path=xl/ctrlProps/ctrlProp4.xml><?xml version="1.0" encoding="utf-8"?>
<formControlPr xmlns="http://schemas.microsoft.com/office/spreadsheetml/2009/9/main" objectType="CheckBox" fmlaLink="$AO$22" noThreeD="1"/>
</file>

<file path=xl/ctrlProps/ctrlProp5.xml><?xml version="1.0" encoding="utf-8"?>
<formControlPr xmlns="http://schemas.microsoft.com/office/spreadsheetml/2009/9/main" objectType="CheckBox" fmlaLink="$AO$24" noThreeD="1"/>
</file>

<file path=xl/ctrlProps/ctrlProp6.xml><?xml version="1.0" encoding="utf-8"?>
<formControlPr xmlns="http://schemas.microsoft.com/office/spreadsheetml/2009/9/main" objectType="CheckBox" fmlaLink="$AO$26" noThreeD="1"/>
</file>

<file path=xl/ctrlProps/ctrlProp7.xml><?xml version="1.0" encoding="utf-8"?>
<formControlPr xmlns="http://schemas.microsoft.com/office/spreadsheetml/2009/9/main" objectType="CheckBox" fmlaLink="$AO$28" noThreeD="1"/>
</file>

<file path=xl/ctrlProps/ctrlProp8.xml><?xml version="1.0" encoding="utf-8"?>
<formControlPr xmlns="http://schemas.microsoft.com/office/spreadsheetml/2009/9/main" objectType="CheckBox" fmlaLink="$AO$30" noThreeD="1"/>
</file>

<file path=xl/ctrlProps/ctrlProp9.xml><?xml version="1.0" encoding="utf-8"?>
<formControlPr xmlns="http://schemas.microsoft.com/office/spreadsheetml/2009/9/main" objectType="CheckBox" fmlaLink="$AO$16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174929</xdr:colOff>
          <xdr:row>13</xdr:row>
          <xdr:rowOff>119270</xdr:rowOff>
        </xdr:from>
        <xdr:to>
          <xdr:col>2</xdr:col>
          <xdr:colOff>286247</xdr:colOff>
          <xdr:row>14</xdr:row>
          <xdr:rowOff>87464</xdr:rowOff>
        </xdr:to>
        <xdr:sp macro="" textlink="">
          <xdr:nvSpPr>
            <xdr:cNvPr id="3089" name="Check Box 17" hidden="1">
              <a:extLst>
                <a:ext uri="{63B3BB69-23CF-44E3-9099-C40C66FF867C}">
                  <a14:compatExt spid="_x0000_s3089"/>
                </a:ext>
                <a:ext uri="{FF2B5EF4-FFF2-40B4-BE49-F238E27FC236}">
                  <a16:creationId xmlns:a16="http://schemas.microsoft.com/office/drawing/2014/main" id="{00000000-0008-0000-0000-00001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174929</xdr:colOff>
          <xdr:row>17</xdr:row>
          <xdr:rowOff>119270</xdr:rowOff>
        </xdr:from>
        <xdr:to>
          <xdr:col>2</xdr:col>
          <xdr:colOff>286247</xdr:colOff>
          <xdr:row>18</xdr:row>
          <xdr:rowOff>87464</xdr:rowOff>
        </xdr:to>
        <xdr:sp macro="" textlink="">
          <xdr:nvSpPr>
            <xdr:cNvPr id="3090" name="Check Box 18" hidden="1">
              <a:extLst>
                <a:ext uri="{63B3BB69-23CF-44E3-9099-C40C66FF867C}">
                  <a14:compatExt spid="_x0000_s3090"/>
                </a:ext>
                <a:ext uri="{FF2B5EF4-FFF2-40B4-BE49-F238E27FC236}">
                  <a16:creationId xmlns:a16="http://schemas.microsoft.com/office/drawing/2014/main" id="{00000000-0008-0000-0000-00001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174929</xdr:colOff>
          <xdr:row>19</xdr:row>
          <xdr:rowOff>119270</xdr:rowOff>
        </xdr:from>
        <xdr:to>
          <xdr:col>2</xdr:col>
          <xdr:colOff>286247</xdr:colOff>
          <xdr:row>20</xdr:row>
          <xdr:rowOff>87464</xdr:rowOff>
        </xdr:to>
        <xdr:sp macro="" textlink="">
          <xdr:nvSpPr>
            <xdr:cNvPr id="3091" name="Check Box 19" hidden="1">
              <a:extLst>
                <a:ext uri="{63B3BB69-23CF-44E3-9099-C40C66FF867C}">
                  <a14:compatExt spid="_x0000_s3091"/>
                </a:ext>
                <a:ext uri="{FF2B5EF4-FFF2-40B4-BE49-F238E27FC236}">
                  <a16:creationId xmlns:a16="http://schemas.microsoft.com/office/drawing/2014/main" id="{00000000-0008-0000-0000-00001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174929</xdr:colOff>
          <xdr:row>21</xdr:row>
          <xdr:rowOff>119270</xdr:rowOff>
        </xdr:from>
        <xdr:to>
          <xdr:col>2</xdr:col>
          <xdr:colOff>286247</xdr:colOff>
          <xdr:row>22</xdr:row>
          <xdr:rowOff>87464</xdr:rowOff>
        </xdr:to>
        <xdr:sp macro="" textlink="">
          <xdr:nvSpPr>
            <xdr:cNvPr id="3092" name="Check Box 20" hidden="1">
              <a:extLst>
                <a:ext uri="{63B3BB69-23CF-44E3-9099-C40C66FF867C}">
                  <a14:compatExt spid="_x0000_s3092"/>
                </a:ext>
                <a:ext uri="{FF2B5EF4-FFF2-40B4-BE49-F238E27FC236}">
                  <a16:creationId xmlns:a16="http://schemas.microsoft.com/office/drawing/2014/main" id="{00000000-0008-0000-0000-00001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174929</xdr:colOff>
          <xdr:row>23</xdr:row>
          <xdr:rowOff>119270</xdr:rowOff>
        </xdr:from>
        <xdr:to>
          <xdr:col>2</xdr:col>
          <xdr:colOff>286247</xdr:colOff>
          <xdr:row>24</xdr:row>
          <xdr:rowOff>87464</xdr:rowOff>
        </xdr:to>
        <xdr:sp macro="" textlink="">
          <xdr:nvSpPr>
            <xdr:cNvPr id="3095" name="Check Box 23" hidden="1">
              <a:extLst>
                <a:ext uri="{63B3BB69-23CF-44E3-9099-C40C66FF867C}">
                  <a14:compatExt spid="_x0000_s3095"/>
                </a:ext>
                <a:ext uri="{FF2B5EF4-FFF2-40B4-BE49-F238E27FC236}">
                  <a16:creationId xmlns:a16="http://schemas.microsoft.com/office/drawing/2014/main" id="{00000000-0008-0000-0000-00001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174929</xdr:colOff>
          <xdr:row>25</xdr:row>
          <xdr:rowOff>119270</xdr:rowOff>
        </xdr:from>
        <xdr:to>
          <xdr:col>2</xdr:col>
          <xdr:colOff>286247</xdr:colOff>
          <xdr:row>26</xdr:row>
          <xdr:rowOff>87464</xdr:rowOff>
        </xdr:to>
        <xdr:sp macro="" textlink="">
          <xdr:nvSpPr>
            <xdr:cNvPr id="3096" name="Check Box 24" hidden="1">
              <a:extLst>
                <a:ext uri="{63B3BB69-23CF-44E3-9099-C40C66FF867C}">
                  <a14:compatExt spid="_x0000_s3096"/>
                </a:ext>
                <a:ext uri="{FF2B5EF4-FFF2-40B4-BE49-F238E27FC236}">
                  <a16:creationId xmlns:a16="http://schemas.microsoft.com/office/drawing/2014/main" id="{00000000-0008-0000-0000-00001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174929</xdr:colOff>
          <xdr:row>27</xdr:row>
          <xdr:rowOff>119270</xdr:rowOff>
        </xdr:from>
        <xdr:to>
          <xdr:col>2</xdr:col>
          <xdr:colOff>286247</xdr:colOff>
          <xdr:row>28</xdr:row>
          <xdr:rowOff>87464</xdr:rowOff>
        </xdr:to>
        <xdr:sp macro="" textlink="">
          <xdr:nvSpPr>
            <xdr:cNvPr id="3099" name="Check Box 27" hidden="1">
              <a:extLst>
                <a:ext uri="{63B3BB69-23CF-44E3-9099-C40C66FF867C}">
                  <a14:compatExt spid="_x0000_s3099"/>
                </a:ext>
                <a:ext uri="{FF2B5EF4-FFF2-40B4-BE49-F238E27FC236}">
                  <a16:creationId xmlns:a16="http://schemas.microsoft.com/office/drawing/2014/main" id="{00000000-0008-0000-0000-00001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174929</xdr:colOff>
          <xdr:row>29</xdr:row>
          <xdr:rowOff>119270</xdr:rowOff>
        </xdr:from>
        <xdr:to>
          <xdr:col>2</xdr:col>
          <xdr:colOff>286247</xdr:colOff>
          <xdr:row>30</xdr:row>
          <xdr:rowOff>87464</xdr:rowOff>
        </xdr:to>
        <xdr:sp macro="" textlink="">
          <xdr:nvSpPr>
            <xdr:cNvPr id="3100" name="Check Box 28" hidden="1">
              <a:extLst>
                <a:ext uri="{63B3BB69-23CF-44E3-9099-C40C66FF867C}">
                  <a14:compatExt spid="_x0000_s3100"/>
                </a:ext>
                <a:ext uri="{FF2B5EF4-FFF2-40B4-BE49-F238E27FC236}">
                  <a16:creationId xmlns:a16="http://schemas.microsoft.com/office/drawing/2014/main" id="{00000000-0008-0000-0000-00001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174929</xdr:colOff>
          <xdr:row>15</xdr:row>
          <xdr:rowOff>341906</xdr:rowOff>
        </xdr:from>
        <xdr:to>
          <xdr:col>2</xdr:col>
          <xdr:colOff>302150</xdr:colOff>
          <xdr:row>16</xdr:row>
          <xdr:rowOff>111318</xdr:rowOff>
        </xdr:to>
        <xdr:sp macro="" textlink="">
          <xdr:nvSpPr>
            <xdr:cNvPr id="3113" name="Check Box 41" hidden="1">
              <a:extLst>
                <a:ext uri="{63B3BB69-23CF-44E3-9099-C40C66FF867C}">
                  <a14:compatExt spid="_x0000_s3113"/>
                </a:ext>
                <a:ext uri="{FF2B5EF4-FFF2-40B4-BE49-F238E27FC236}">
                  <a16:creationId xmlns:a16="http://schemas.microsoft.com/office/drawing/2014/main" id="{00000000-0008-0000-0000-00002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/>
  <dimension ref="A1:BA63"/>
  <sheetViews>
    <sheetView tabSelected="1" view="pageBreakPreview" zoomScale="55" zoomScaleNormal="100" zoomScaleSheetLayoutView="55" workbookViewId="0">
      <selection activeCell="U42" sqref="U42:Y44"/>
    </sheetView>
  </sheetViews>
  <sheetFormatPr defaultColWidth="9" defaultRowHeight="16.3" x14ac:dyDescent="0.3"/>
  <cols>
    <col min="1" max="1" width="7.88671875" style="12" customWidth="1"/>
    <col min="2" max="2" width="8.88671875" style="3" customWidth="1"/>
    <col min="3" max="3" width="13.88671875" style="4" customWidth="1"/>
    <col min="4" max="4" width="7.21875" style="5" customWidth="1"/>
    <col min="5" max="5" width="15.6640625" style="3" customWidth="1"/>
    <col min="6" max="6" width="3.109375" style="3" customWidth="1"/>
    <col min="7" max="7" width="8.109375" style="3" customWidth="1"/>
    <col min="8" max="8" width="8.109375" style="6" customWidth="1"/>
    <col min="9" max="9" width="3.109375" style="4" customWidth="1"/>
    <col min="10" max="10" width="18.44140625" style="3" customWidth="1"/>
    <col min="11" max="11" width="3.44140625" style="3" customWidth="1"/>
    <col min="12" max="12" width="4.21875" style="13" customWidth="1"/>
    <col min="13" max="13" width="3.33203125" style="13" customWidth="1"/>
    <col min="14" max="14" width="12" style="13" customWidth="1"/>
    <col min="15" max="15" width="3.33203125" style="13" customWidth="1"/>
    <col min="16" max="16" width="7.109375" style="13" customWidth="1"/>
    <col min="17" max="18" width="3.33203125" style="13" customWidth="1"/>
    <col min="19" max="19" width="12.6640625" style="3" customWidth="1"/>
    <col min="20" max="20" width="5.88671875" style="3" customWidth="1"/>
    <col min="21" max="21" width="3.33203125" style="3" customWidth="1"/>
    <col min="22" max="22" width="9.33203125" style="3" customWidth="1"/>
    <col min="23" max="23" width="9.21875" style="3" customWidth="1"/>
    <col min="24" max="24" width="13.109375" style="3" customWidth="1"/>
    <col min="25" max="25" width="4.5546875" style="3" customWidth="1"/>
    <col min="26" max="26" width="3.109375" style="3" customWidth="1"/>
    <col min="27" max="38" width="3.109375" style="3" hidden="1" customWidth="1"/>
    <col min="39" max="39" width="8" style="3" customWidth="1"/>
    <col min="40" max="42" width="8" style="45" customWidth="1"/>
    <col min="43" max="45" width="7.88671875" style="25" customWidth="1"/>
    <col min="46" max="46" width="10" style="25" customWidth="1"/>
    <col min="47" max="47" width="12.6640625" style="25" customWidth="1"/>
    <col min="48" max="48" width="12.44140625" style="25" customWidth="1"/>
    <col min="49" max="49" width="21.88671875" style="26" customWidth="1"/>
    <col min="50" max="50" width="26.21875" style="26" customWidth="1"/>
    <col min="51" max="51" width="31.88671875" style="26" customWidth="1"/>
    <col min="52" max="52" width="25" style="25" customWidth="1"/>
    <col min="53" max="53" width="9" style="25" customWidth="1"/>
    <col min="54" max="58" width="9" style="1" customWidth="1"/>
    <col min="59" max="16384" width="9" style="1"/>
  </cols>
  <sheetData>
    <row r="1" spans="1:53" ht="27.7" customHeight="1" x14ac:dyDescent="0.3">
      <c r="A1" s="192" t="s">
        <v>82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  <c r="O1" s="193"/>
      <c r="P1" s="193"/>
      <c r="Q1" s="193"/>
      <c r="R1" s="193"/>
      <c r="S1" s="193"/>
      <c r="T1" s="193"/>
      <c r="U1" s="193"/>
      <c r="V1" s="193"/>
      <c r="W1" s="193"/>
      <c r="X1" s="193"/>
      <c r="Y1" s="193"/>
      <c r="Z1" s="57"/>
      <c r="AA1" s="57"/>
      <c r="AB1" s="57"/>
      <c r="AC1" s="57"/>
      <c r="AD1" s="57"/>
      <c r="AE1" s="57"/>
      <c r="AF1" s="57"/>
      <c r="AG1" s="57"/>
      <c r="AH1" s="57"/>
      <c r="AI1" s="57"/>
      <c r="AJ1" s="57"/>
      <c r="AK1" s="57"/>
      <c r="AL1" s="57"/>
      <c r="AM1" s="17"/>
      <c r="AN1" s="24"/>
      <c r="AO1" s="24"/>
      <c r="AP1" s="24"/>
      <c r="AQ1" s="24"/>
    </row>
    <row r="2" spans="1:53" ht="54.95" customHeight="1" x14ac:dyDescent="0.3">
      <c r="A2" s="191" t="s">
        <v>93</v>
      </c>
      <c r="B2" s="191"/>
      <c r="C2" s="191"/>
      <c r="D2" s="191"/>
      <c r="E2" s="191"/>
      <c r="F2" s="191"/>
      <c r="G2" s="191"/>
      <c r="H2" s="191"/>
      <c r="I2" s="191"/>
      <c r="J2" s="191"/>
      <c r="K2" s="191"/>
      <c r="L2" s="191"/>
      <c r="M2" s="191"/>
      <c r="N2" s="191"/>
      <c r="O2" s="191"/>
      <c r="P2" s="191"/>
      <c r="Q2" s="191"/>
      <c r="R2" s="191"/>
      <c r="S2" s="191"/>
      <c r="T2" s="191"/>
      <c r="U2" s="191"/>
      <c r="V2" s="191"/>
      <c r="W2" s="191"/>
      <c r="X2" s="191"/>
      <c r="Y2" s="191"/>
      <c r="Z2" s="62"/>
      <c r="AA2" s="62"/>
      <c r="AB2" s="62"/>
      <c r="AC2" s="62"/>
      <c r="AD2" s="62"/>
      <c r="AE2" s="62"/>
      <c r="AF2" s="62"/>
      <c r="AG2" s="62"/>
      <c r="AH2" s="62"/>
      <c r="AI2" s="62"/>
      <c r="AJ2" s="62"/>
      <c r="AK2" s="62"/>
      <c r="AL2" s="62"/>
      <c r="AM2" s="18"/>
      <c r="AN2" s="27"/>
      <c r="AO2" s="27"/>
      <c r="AP2" s="27"/>
      <c r="AQ2" s="27"/>
    </row>
    <row r="3" spans="1:53" ht="54.95" customHeight="1" x14ac:dyDescent="0.3">
      <c r="A3" s="248" t="s">
        <v>79</v>
      </c>
      <c r="B3" s="249"/>
      <c r="C3" s="249"/>
      <c r="D3" s="249"/>
      <c r="E3" s="249"/>
      <c r="F3" s="249"/>
      <c r="G3" s="249"/>
      <c r="H3" s="249"/>
      <c r="I3" s="249"/>
      <c r="J3" s="85" t="s">
        <v>80</v>
      </c>
      <c r="K3" s="84"/>
      <c r="L3" s="250">
        <f>$B$6+SUM(L11:S12)+SUM(L46:S49)</f>
        <v>0</v>
      </c>
      <c r="M3" s="250"/>
      <c r="N3" s="250"/>
      <c r="O3" s="250"/>
      <c r="P3" s="250"/>
      <c r="Q3" s="250"/>
      <c r="R3" s="250"/>
      <c r="S3" s="250"/>
      <c r="T3" s="250"/>
      <c r="U3" s="249" t="s">
        <v>71</v>
      </c>
      <c r="V3" s="251"/>
      <c r="W3" s="251"/>
      <c r="X3" s="251"/>
      <c r="Y3" s="251"/>
      <c r="Z3" s="62"/>
      <c r="AA3" s="62"/>
      <c r="AB3" s="62"/>
      <c r="AC3" s="62"/>
      <c r="AD3" s="62"/>
      <c r="AE3" s="62"/>
      <c r="AF3" s="62"/>
      <c r="AG3" s="62"/>
      <c r="AH3" s="62"/>
      <c r="AI3" s="62"/>
      <c r="AJ3" s="62"/>
      <c r="AK3" s="62"/>
      <c r="AL3" s="62"/>
      <c r="AM3" s="18"/>
      <c r="AN3" s="27"/>
      <c r="AO3" s="27"/>
      <c r="AP3" s="27"/>
      <c r="AQ3" s="27"/>
    </row>
    <row r="4" spans="1:53" ht="9.9" customHeight="1" x14ac:dyDescent="0.3">
      <c r="A4" s="209"/>
      <c r="B4" s="210"/>
      <c r="C4" s="210"/>
      <c r="D4" s="210"/>
      <c r="E4" s="210"/>
      <c r="F4" s="210"/>
      <c r="G4" s="210"/>
      <c r="H4" s="210"/>
      <c r="I4" s="210"/>
      <c r="J4" s="210"/>
      <c r="K4" s="210"/>
      <c r="L4" s="210"/>
      <c r="M4" s="210"/>
      <c r="N4" s="210"/>
      <c r="O4" s="210"/>
      <c r="P4" s="210"/>
      <c r="Q4" s="210"/>
      <c r="R4" s="210"/>
      <c r="S4" s="210"/>
      <c r="T4" s="210"/>
      <c r="U4" s="210"/>
      <c r="V4" s="210"/>
      <c r="W4" s="210"/>
      <c r="X4" s="210"/>
      <c r="Y4" s="210"/>
      <c r="Z4" s="62"/>
      <c r="AA4" s="62"/>
      <c r="AB4" s="62"/>
      <c r="AC4" s="62"/>
      <c r="AD4" s="62"/>
      <c r="AE4" s="62"/>
      <c r="AF4" s="62"/>
      <c r="AG4" s="62"/>
      <c r="AH4" s="62"/>
      <c r="AI4" s="62"/>
      <c r="AJ4" s="62"/>
      <c r="AK4" s="62"/>
      <c r="AL4" s="62"/>
      <c r="AM4" s="18"/>
      <c r="AN4" s="27"/>
      <c r="AO4" s="27"/>
      <c r="AP4" s="27"/>
      <c r="AQ4" s="27"/>
    </row>
    <row r="5" spans="1:53" s="77" customFormat="1" ht="80.150000000000006" customHeight="1" x14ac:dyDescent="0.3">
      <c r="A5" s="195" t="s">
        <v>66</v>
      </c>
      <c r="B5" s="196"/>
      <c r="C5" s="196"/>
      <c r="D5" s="86" t="s">
        <v>83</v>
      </c>
      <c r="E5" s="82" t="s">
        <v>70</v>
      </c>
      <c r="F5" s="88" t="s">
        <v>22</v>
      </c>
      <c r="G5" s="197" t="s">
        <v>69</v>
      </c>
      <c r="H5" s="197"/>
      <c r="I5" s="89" t="s">
        <v>23</v>
      </c>
      <c r="J5" s="90" t="s">
        <v>67</v>
      </c>
      <c r="K5" s="88" t="s">
        <v>24</v>
      </c>
      <c r="L5" s="88" t="s">
        <v>84</v>
      </c>
      <c r="M5" s="90" t="s">
        <v>85</v>
      </c>
      <c r="N5" s="90">
        <v>1</v>
      </c>
      <c r="O5" s="91" t="s">
        <v>23</v>
      </c>
      <c r="P5" s="254" t="s">
        <v>25</v>
      </c>
      <c r="Q5" s="254"/>
      <c r="R5" s="254"/>
      <c r="S5" s="91" t="s">
        <v>29</v>
      </c>
      <c r="T5" s="92">
        <v>1</v>
      </c>
      <c r="U5" s="93" t="s">
        <v>23</v>
      </c>
      <c r="V5" s="90" t="s">
        <v>86</v>
      </c>
      <c r="W5" s="91" t="s">
        <v>29</v>
      </c>
      <c r="X5" s="90" t="s">
        <v>68</v>
      </c>
      <c r="Y5" s="94" t="s">
        <v>24</v>
      </c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6"/>
      <c r="AN5" s="80"/>
      <c r="AO5" s="78"/>
      <c r="AP5" s="78"/>
      <c r="AQ5" s="79"/>
      <c r="AR5" s="80"/>
      <c r="AS5" s="80"/>
      <c r="AT5" s="80"/>
      <c r="AU5" s="80"/>
      <c r="AV5" s="80"/>
      <c r="AW5" s="81"/>
      <c r="AX5" s="81"/>
      <c r="AY5" s="81"/>
      <c r="AZ5" s="80"/>
      <c r="BA5" s="80"/>
    </row>
    <row r="6" spans="1:53" s="9" customFormat="1" ht="25.05" x14ac:dyDescent="0.3">
      <c r="A6" s="8" t="s">
        <v>21</v>
      </c>
      <c r="B6" s="198">
        <f>ROUND(($E$6*$G$6+$J$6)*(1+$P$6)*(1+$V$6)*$X$6,0)</f>
        <v>0</v>
      </c>
      <c r="C6" s="199"/>
      <c r="D6" s="95" t="s">
        <v>83</v>
      </c>
      <c r="E6" s="96"/>
      <c r="F6" s="7" t="s">
        <v>22</v>
      </c>
      <c r="G6" s="200"/>
      <c r="H6" s="201"/>
      <c r="I6" s="10" t="s">
        <v>23</v>
      </c>
      <c r="J6" s="97">
        <f>U33</f>
        <v>0</v>
      </c>
      <c r="K6" s="7" t="s">
        <v>24</v>
      </c>
      <c r="L6" s="7" t="s">
        <v>84</v>
      </c>
      <c r="M6" s="98" t="s">
        <v>85</v>
      </c>
      <c r="N6" s="99">
        <v>1</v>
      </c>
      <c r="O6" s="54" t="s">
        <v>23</v>
      </c>
      <c r="P6" s="255">
        <f>L38/100</f>
        <v>0</v>
      </c>
      <c r="Q6" s="255"/>
      <c r="R6" s="255"/>
      <c r="S6" s="54" t="s">
        <v>29</v>
      </c>
      <c r="T6" s="100">
        <v>1</v>
      </c>
      <c r="U6" s="52" t="s">
        <v>23</v>
      </c>
      <c r="V6" s="101">
        <f>U40/100</f>
        <v>0</v>
      </c>
      <c r="W6" s="54" t="s">
        <v>29</v>
      </c>
      <c r="X6" s="52">
        <f>L45/100</f>
        <v>1</v>
      </c>
      <c r="Y6" s="11" t="s">
        <v>24</v>
      </c>
      <c r="Z6" s="60"/>
      <c r="AA6" s="60"/>
      <c r="AB6" s="60"/>
      <c r="AC6" s="60"/>
      <c r="AD6" s="60"/>
      <c r="AE6" s="60"/>
      <c r="AF6" s="60"/>
      <c r="AG6" s="60"/>
      <c r="AH6" s="60"/>
      <c r="AI6" s="60"/>
      <c r="AJ6" s="60"/>
      <c r="AK6" s="60"/>
      <c r="AL6" s="60"/>
      <c r="AM6" s="19"/>
      <c r="AN6" s="30"/>
      <c r="AO6" s="28"/>
      <c r="AP6" s="28"/>
      <c r="AQ6" s="29"/>
      <c r="AR6" s="30"/>
      <c r="AS6" s="30"/>
      <c r="AT6" s="30"/>
      <c r="AU6" s="30"/>
      <c r="AV6" s="30"/>
      <c r="AW6" s="31"/>
      <c r="AX6" s="31"/>
      <c r="AY6" s="31"/>
      <c r="AZ6" s="30"/>
      <c r="BA6" s="30"/>
    </row>
    <row r="7" spans="1:53" s="9" customFormat="1" ht="9.9" customHeight="1" x14ac:dyDescent="0.3">
      <c r="A7" s="209"/>
      <c r="B7" s="210"/>
      <c r="C7" s="210"/>
      <c r="D7" s="210"/>
      <c r="E7" s="210"/>
      <c r="F7" s="210"/>
      <c r="G7" s="210"/>
      <c r="H7" s="210"/>
      <c r="I7" s="210"/>
      <c r="J7" s="210"/>
      <c r="K7" s="210"/>
      <c r="L7" s="210"/>
      <c r="M7" s="210"/>
      <c r="N7" s="210"/>
      <c r="O7" s="210"/>
      <c r="P7" s="210"/>
      <c r="Q7" s="210"/>
      <c r="R7" s="210"/>
      <c r="S7" s="210"/>
      <c r="T7" s="210"/>
      <c r="U7" s="210"/>
      <c r="V7" s="210"/>
      <c r="W7" s="210"/>
      <c r="X7" s="210"/>
      <c r="Y7" s="210"/>
      <c r="Z7" s="60"/>
      <c r="AA7" s="60"/>
      <c r="AB7" s="60"/>
      <c r="AC7" s="60"/>
      <c r="AD7" s="60"/>
      <c r="AE7" s="60"/>
      <c r="AF7" s="60"/>
      <c r="AG7" s="60"/>
      <c r="AH7" s="60"/>
      <c r="AI7" s="60"/>
      <c r="AJ7" s="60"/>
      <c r="AK7" s="60"/>
      <c r="AL7" s="60"/>
      <c r="AM7" s="19"/>
      <c r="AN7" s="30"/>
      <c r="AO7" s="28"/>
      <c r="AP7" s="28"/>
      <c r="AQ7" s="29"/>
      <c r="AR7" s="30"/>
      <c r="AS7" s="30"/>
      <c r="AT7" s="30"/>
      <c r="AU7" s="30"/>
      <c r="AV7" s="30"/>
      <c r="AW7" s="31"/>
      <c r="AX7" s="31"/>
      <c r="AY7" s="31"/>
      <c r="AZ7" s="30"/>
      <c r="BA7" s="30"/>
    </row>
    <row r="8" spans="1:53" ht="25.55" customHeight="1" x14ac:dyDescent="0.3">
      <c r="A8" s="217" t="s">
        <v>65</v>
      </c>
      <c r="B8" s="206"/>
      <c r="C8" s="206"/>
      <c r="D8" s="206"/>
      <c r="E8" s="206"/>
      <c r="F8" s="206"/>
      <c r="G8" s="206"/>
      <c r="H8" s="206"/>
      <c r="I8" s="206"/>
      <c r="J8" s="74" t="s">
        <v>64</v>
      </c>
      <c r="K8" s="74"/>
      <c r="L8" s="212">
        <f>ROUND(($E$6*$G$6+$J$6)*(1+$P$6)/(1.15),0)</f>
        <v>0</v>
      </c>
      <c r="M8" s="212"/>
      <c r="N8" s="212"/>
      <c r="O8" s="212"/>
      <c r="P8" s="212"/>
      <c r="Q8" s="212"/>
      <c r="R8" s="212"/>
      <c r="S8" s="212"/>
      <c r="T8" s="212"/>
      <c r="U8" s="206" t="s">
        <v>8</v>
      </c>
      <c r="V8" s="206"/>
      <c r="W8" s="206"/>
      <c r="X8" s="206"/>
      <c r="Y8" s="206"/>
      <c r="Z8" s="63"/>
      <c r="AA8" s="63"/>
      <c r="AB8" s="63"/>
      <c r="AC8" s="63"/>
      <c r="AD8" s="63"/>
      <c r="AE8" s="63"/>
      <c r="AF8" s="63"/>
      <c r="AG8" s="63"/>
      <c r="AH8" s="63"/>
      <c r="AI8" s="63"/>
      <c r="AJ8" s="63"/>
      <c r="AK8" s="63"/>
      <c r="AL8" s="63"/>
      <c r="AM8" s="20"/>
      <c r="AN8" s="32"/>
      <c r="AO8" s="32"/>
      <c r="AP8" s="32"/>
      <c r="AQ8" s="33"/>
    </row>
    <row r="9" spans="1:53" ht="9.9" customHeight="1" x14ac:dyDescent="0.3">
      <c r="A9" s="209"/>
      <c r="B9" s="210"/>
      <c r="C9" s="210"/>
      <c r="D9" s="210"/>
      <c r="E9" s="210"/>
      <c r="F9" s="210"/>
      <c r="G9" s="210"/>
      <c r="H9" s="210"/>
      <c r="I9" s="210"/>
      <c r="J9" s="210"/>
      <c r="K9" s="210"/>
      <c r="L9" s="210"/>
      <c r="M9" s="210"/>
      <c r="N9" s="210"/>
      <c r="O9" s="210"/>
      <c r="P9" s="210"/>
      <c r="Q9" s="210"/>
      <c r="R9" s="210"/>
      <c r="S9" s="210"/>
      <c r="T9" s="210"/>
      <c r="U9" s="210"/>
      <c r="V9" s="210"/>
      <c r="W9" s="210"/>
      <c r="X9" s="210"/>
      <c r="Y9" s="210"/>
      <c r="Z9" s="63"/>
      <c r="AA9" s="63"/>
      <c r="AB9" s="63"/>
      <c r="AC9" s="63"/>
      <c r="AD9" s="63"/>
      <c r="AE9" s="63"/>
      <c r="AF9" s="63"/>
      <c r="AG9" s="63"/>
      <c r="AH9" s="63"/>
      <c r="AI9" s="63"/>
      <c r="AJ9" s="63"/>
      <c r="AK9" s="63"/>
      <c r="AL9" s="63"/>
      <c r="AM9" s="20"/>
      <c r="AN9" s="32"/>
      <c r="AO9" s="32"/>
      <c r="AP9" s="32"/>
      <c r="AQ9" s="33"/>
    </row>
    <row r="10" spans="1:53" ht="25.05" x14ac:dyDescent="0.3">
      <c r="A10" s="73" t="s">
        <v>0</v>
      </c>
      <c r="B10" s="202" t="s">
        <v>1</v>
      </c>
      <c r="C10" s="202"/>
      <c r="D10" s="202" t="s">
        <v>2</v>
      </c>
      <c r="E10" s="202"/>
      <c r="F10" s="202"/>
      <c r="G10" s="202"/>
      <c r="H10" s="202"/>
      <c r="I10" s="202"/>
      <c r="J10" s="202" t="s">
        <v>3</v>
      </c>
      <c r="K10" s="202"/>
      <c r="L10" s="202" t="s">
        <v>61</v>
      </c>
      <c r="M10" s="202"/>
      <c r="N10" s="202"/>
      <c r="O10" s="202"/>
      <c r="P10" s="202"/>
      <c r="Q10" s="202"/>
      <c r="R10" s="202"/>
      <c r="S10" s="202"/>
      <c r="T10" s="202"/>
      <c r="U10" s="203" t="s">
        <v>4</v>
      </c>
      <c r="V10" s="204"/>
      <c r="W10" s="204"/>
      <c r="X10" s="204"/>
      <c r="Y10" s="204"/>
      <c r="Z10" s="63"/>
      <c r="AA10" s="63"/>
      <c r="AB10" s="63"/>
      <c r="AC10" s="63"/>
      <c r="AD10" s="63"/>
      <c r="AE10" s="63"/>
      <c r="AF10" s="63"/>
      <c r="AG10" s="63"/>
      <c r="AH10" s="63"/>
      <c r="AI10" s="63"/>
      <c r="AJ10" s="63"/>
      <c r="AK10" s="63"/>
      <c r="AL10" s="63"/>
      <c r="AM10" s="20"/>
      <c r="AN10" s="32"/>
      <c r="AO10" s="32"/>
      <c r="AP10" s="32"/>
      <c r="AQ10" s="33"/>
    </row>
    <row r="11" spans="1:53" ht="39.950000000000003" customHeight="1" x14ac:dyDescent="0.3">
      <c r="A11" s="235" t="s">
        <v>75</v>
      </c>
      <c r="B11" s="236"/>
      <c r="C11" s="236"/>
      <c r="D11" s="236"/>
      <c r="E11" s="236"/>
      <c r="F11" s="236"/>
      <c r="G11" s="236"/>
      <c r="H11" s="236"/>
      <c r="I11" s="237"/>
      <c r="J11" s="238" t="s">
        <v>6</v>
      </c>
      <c r="K11" s="239"/>
      <c r="L11" s="240"/>
      <c r="M11" s="241"/>
      <c r="N11" s="241"/>
      <c r="O11" s="241"/>
      <c r="P11" s="241"/>
      <c r="Q11" s="241"/>
      <c r="R11" s="241"/>
      <c r="S11" s="241"/>
      <c r="T11" s="83" t="s">
        <v>71</v>
      </c>
      <c r="U11" s="242" t="s">
        <v>94</v>
      </c>
      <c r="V11" s="243"/>
      <c r="W11" s="243"/>
      <c r="X11" s="243"/>
      <c r="Y11" s="24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20"/>
      <c r="AN11" s="32"/>
      <c r="AO11" s="32"/>
      <c r="AP11" s="32"/>
      <c r="AQ11" s="33"/>
    </row>
    <row r="12" spans="1:53" ht="39.950000000000003" customHeight="1" x14ac:dyDescent="0.3">
      <c r="A12" s="235" t="s">
        <v>76</v>
      </c>
      <c r="B12" s="236"/>
      <c r="C12" s="236"/>
      <c r="D12" s="236"/>
      <c r="E12" s="236"/>
      <c r="F12" s="236"/>
      <c r="G12" s="236"/>
      <c r="H12" s="236"/>
      <c r="I12" s="237"/>
      <c r="J12" s="238" t="s">
        <v>6</v>
      </c>
      <c r="K12" s="239"/>
      <c r="L12" s="240"/>
      <c r="M12" s="241"/>
      <c r="N12" s="241"/>
      <c r="O12" s="241"/>
      <c r="P12" s="241"/>
      <c r="Q12" s="241"/>
      <c r="R12" s="241"/>
      <c r="S12" s="241"/>
      <c r="T12" s="83" t="s">
        <v>71</v>
      </c>
      <c r="U12" s="246"/>
      <c r="V12" s="247"/>
      <c r="W12" s="247"/>
      <c r="X12" s="247"/>
      <c r="Y12" s="247"/>
      <c r="Z12" s="64"/>
      <c r="AA12" s="64"/>
      <c r="AB12" s="64"/>
      <c r="AC12" s="64"/>
      <c r="AD12" s="64"/>
      <c r="AE12" s="64"/>
      <c r="AF12" s="64"/>
      <c r="AG12" s="64"/>
      <c r="AH12" s="64"/>
      <c r="AI12" s="64"/>
      <c r="AJ12" s="64"/>
      <c r="AK12" s="64"/>
      <c r="AL12" s="64"/>
      <c r="AM12" s="5"/>
      <c r="AN12" s="34"/>
      <c r="AO12" s="34"/>
      <c r="AP12" s="34"/>
      <c r="AQ12" s="35"/>
    </row>
    <row r="13" spans="1:53" ht="24.9" customHeight="1" x14ac:dyDescent="0.3">
      <c r="A13" s="252" t="s">
        <v>77</v>
      </c>
      <c r="B13" s="253"/>
      <c r="C13" s="253"/>
      <c r="D13" s="253"/>
      <c r="E13" s="253"/>
      <c r="F13" s="253"/>
      <c r="G13" s="253"/>
      <c r="H13" s="253"/>
      <c r="I13" s="253"/>
      <c r="J13" s="253"/>
      <c r="K13" s="253"/>
      <c r="L13" s="253"/>
      <c r="M13" s="253"/>
      <c r="N13" s="253"/>
      <c r="O13" s="253"/>
      <c r="P13" s="253"/>
      <c r="Q13" s="253"/>
      <c r="R13" s="253"/>
      <c r="S13" s="253"/>
      <c r="T13" s="253"/>
      <c r="U13" s="253"/>
      <c r="V13" s="253"/>
      <c r="W13" s="253"/>
      <c r="X13" s="253"/>
      <c r="Y13" s="253"/>
      <c r="Z13" s="64"/>
      <c r="AA13" s="64"/>
      <c r="AB13" s="64"/>
      <c r="AC13" s="64"/>
      <c r="AD13" s="64"/>
      <c r="AE13" s="64"/>
      <c r="AF13" s="64"/>
      <c r="AG13" s="64"/>
      <c r="AH13" s="64"/>
      <c r="AI13" s="64"/>
      <c r="AJ13" s="64"/>
      <c r="AK13" s="64"/>
      <c r="AL13" s="64"/>
      <c r="AM13" s="5"/>
      <c r="AN13" s="211"/>
      <c r="AO13" s="211"/>
      <c r="AP13" s="211"/>
      <c r="AQ13" s="36" t="s">
        <v>10</v>
      </c>
      <c r="AR13" s="37" t="s">
        <v>11</v>
      </c>
      <c r="AS13" s="37" t="s">
        <v>12</v>
      </c>
      <c r="AT13" s="37" t="s">
        <v>13</v>
      </c>
      <c r="AU13" s="36" t="s">
        <v>14</v>
      </c>
      <c r="AV13" s="36" t="s">
        <v>15</v>
      </c>
      <c r="AW13" s="38" t="s">
        <v>40</v>
      </c>
      <c r="AX13" s="39" t="s">
        <v>17</v>
      </c>
      <c r="AY13" s="39" t="s">
        <v>18</v>
      </c>
      <c r="AZ13" s="37" t="s">
        <v>19</v>
      </c>
    </row>
    <row r="14" spans="1:53" ht="20.05" customHeight="1" x14ac:dyDescent="0.3">
      <c r="A14" s="117" t="s">
        <v>51</v>
      </c>
      <c r="B14" s="119"/>
      <c r="C14" s="205" t="s">
        <v>33</v>
      </c>
      <c r="D14" s="205"/>
      <c r="E14" s="205"/>
      <c r="F14" s="205"/>
      <c r="G14" s="205"/>
      <c r="H14" s="205"/>
      <c r="I14" s="205"/>
      <c r="J14" s="207" t="s">
        <v>6</v>
      </c>
      <c r="K14" s="207"/>
      <c r="L14" s="208"/>
      <c r="M14" s="208"/>
      <c r="N14" s="208"/>
      <c r="O14" s="208"/>
      <c r="P14" s="208"/>
      <c r="Q14" s="208"/>
      <c r="R14" s="208"/>
      <c r="S14" s="208"/>
      <c r="T14" s="216" t="s">
        <v>9</v>
      </c>
      <c r="U14" s="184"/>
      <c r="V14" s="184"/>
      <c r="W14" s="184"/>
      <c r="X14" s="184"/>
      <c r="Y14" s="184"/>
      <c r="Z14" s="53"/>
      <c r="AA14" s="53"/>
      <c r="AB14" s="53"/>
      <c r="AC14" s="53"/>
      <c r="AD14" s="53"/>
      <c r="AE14" s="53"/>
      <c r="AF14" s="53"/>
      <c r="AG14" s="53"/>
      <c r="AH14" s="53"/>
      <c r="AI14" s="53"/>
      <c r="AJ14" s="53"/>
      <c r="AK14" s="53"/>
      <c r="AL14" s="53"/>
      <c r="AM14" s="21"/>
      <c r="AN14" s="213" t="b">
        <v>1</v>
      </c>
      <c r="AO14" s="151" t="b">
        <v>0</v>
      </c>
      <c r="AP14" s="151" t="b">
        <f>AO14</f>
        <v>0</v>
      </c>
      <c r="AQ14" s="213">
        <f>IF(AN14=TRUE,1,0)</f>
        <v>1</v>
      </c>
      <c r="AR14" s="151">
        <f>IF(AO14=TRUE,1,0)</f>
        <v>0</v>
      </c>
      <c r="AS14" s="151">
        <f>IF(AP14=TRUE,1,0)</f>
        <v>0</v>
      </c>
      <c r="AT14" s="151">
        <f>PRODUCT($AQ$14,AR14,AS14)</f>
        <v>0</v>
      </c>
      <c r="AU14" s="151">
        <f>$L14</f>
        <v>0</v>
      </c>
      <c r="AV14" s="151">
        <f>PRODUCT($AT14,$AU14)</f>
        <v>0</v>
      </c>
      <c r="AW14" s="151">
        <f>MAX($AV14)</f>
        <v>0</v>
      </c>
      <c r="AX14" s="151" t="s">
        <v>41</v>
      </c>
      <c r="AY14" s="151" t="s">
        <v>41</v>
      </c>
      <c r="AZ14" s="151">
        <f t="shared" ref="AZ14" si="0">AW14</f>
        <v>0</v>
      </c>
    </row>
    <row r="15" spans="1:53" ht="20.05" customHeight="1" x14ac:dyDescent="0.3">
      <c r="A15" s="194"/>
      <c r="B15" s="120"/>
      <c r="C15" s="121"/>
      <c r="D15" s="121"/>
      <c r="E15" s="121"/>
      <c r="F15" s="121"/>
      <c r="G15" s="121"/>
      <c r="H15" s="121"/>
      <c r="I15" s="121"/>
      <c r="J15" s="122"/>
      <c r="K15" s="122"/>
      <c r="L15" s="123"/>
      <c r="M15" s="123"/>
      <c r="N15" s="123"/>
      <c r="O15" s="123"/>
      <c r="P15" s="123"/>
      <c r="Q15" s="123"/>
      <c r="R15" s="123"/>
      <c r="S15" s="123"/>
      <c r="T15" s="124"/>
      <c r="U15" s="184"/>
      <c r="V15" s="184"/>
      <c r="W15" s="184"/>
      <c r="X15" s="184"/>
      <c r="Y15" s="184"/>
      <c r="Z15" s="53"/>
      <c r="AA15" s="53"/>
      <c r="AB15" s="53"/>
      <c r="AC15" s="53"/>
      <c r="AD15" s="53"/>
      <c r="AE15" s="53"/>
      <c r="AF15" s="53"/>
      <c r="AG15" s="53"/>
      <c r="AH15" s="53"/>
      <c r="AI15" s="53"/>
      <c r="AJ15" s="53"/>
      <c r="AK15" s="53"/>
      <c r="AL15" s="53"/>
      <c r="AM15" s="21"/>
      <c r="AN15" s="213"/>
      <c r="AO15" s="151"/>
      <c r="AP15" s="151"/>
      <c r="AQ15" s="213"/>
      <c r="AR15" s="151"/>
      <c r="AS15" s="151"/>
      <c r="AT15" s="151"/>
      <c r="AU15" s="151"/>
      <c r="AV15" s="151"/>
      <c r="AW15" s="151"/>
      <c r="AX15" s="151"/>
      <c r="AY15" s="151"/>
      <c r="AZ15" s="151"/>
    </row>
    <row r="16" spans="1:53" ht="34.9" customHeight="1" x14ac:dyDescent="0.3">
      <c r="A16" s="117" t="s">
        <v>52</v>
      </c>
      <c r="B16" s="119"/>
      <c r="C16" s="121" t="s">
        <v>59</v>
      </c>
      <c r="D16" s="121"/>
      <c r="E16" s="121"/>
      <c r="F16" s="121"/>
      <c r="G16" s="121"/>
      <c r="H16" s="121"/>
      <c r="I16" s="121"/>
      <c r="J16" s="122" t="s">
        <v>6</v>
      </c>
      <c r="K16" s="122"/>
      <c r="L16" s="123"/>
      <c r="M16" s="123"/>
      <c r="N16" s="123"/>
      <c r="O16" s="123"/>
      <c r="P16" s="123"/>
      <c r="Q16" s="123"/>
      <c r="R16" s="123"/>
      <c r="S16" s="123"/>
      <c r="T16" s="124" t="s">
        <v>9</v>
      </c>
      <c r="U16" s="184"/>
      <c r="V16" s="184"/>
      <c r="W16" s="184"/>
      <c r="X16" s="184"/>
      <c r="Y16" s="184"/>
      <c r="Z16" s="53"/>
      <c r="AA16" s="53"/>
      <c r="AB16" s="53"/>
      <c r="AC16" s="53"/>
      <c r="AD16" s="53"/>
      <c r="AE16" s="53"/>
      <c r="AF16" s="53"/>
      <c r="AG16" s="53"/>
      <c r="AH16" s="53"/>
      <c r="AI16" s="53"/>
      <c r="AJ16" s="53"/>
      <c r="AK16" s="53"/>
      <c r="AL16" s="53"/>
      <c r="AM16" s="21"/>
      <c r="AN16" s="213"/>
      <c r="AO16" s="151" t="b">
        <v>0</v>
      </c>
      <c r="AP16" s="151" t="b">
        <f t="shared" ref="AP16" si="1">AO16</f>
        <v>0</v>
      </c>
      <c r="AQ16" s="213"/>
      <c r="AR16" s="151">
        <f t="shared" ref="AR16" si="2">IF(AO16=TRUE,1,0)</f>
        <v>0</v>
      </c>
      <c r="AS16" s="151">
        <f t="shared" ref="AS16" si="3">IF(AP16=TRUE,1,0)</f>
        <v>0</v>
      </c>
      <c r="AT16" s="151">
        <f t="shared" ref="AT16" si="4">PRODUCT($AQ$14,AR16,AS16)</f>
        <v>0</v>
      </c>
      <c r="AU16" s="151">
        <f t="shared" ref="AU16:AU18" si="5">$L16</f>
        <v>0</v>
      </c>
      <c r="AV16" s="151">
        <f t="shared" ref="AV16:AV18" si="6">PRODUCT($AT16,$AU16)</f>
        <v>0</v>
      </c>
      <c r="AW16" s="151">
        <f>MAX($AV16)</f>
        <v>0</v>
      </c>
      <c r="AX16" s="151" t="s">
        <v>20</v>
      </c>
      <c r="AY16" s="151" t="s">
        <v>20</v>
      </c>
      <c r="AZ16" s="151">
        <f t="shared" ref="AZ16" si="7">AW16</f>
        <v>0</v>
      </c>
    </row>
    <row r="17" spans="1:52" ht="34.9" customHeight="1" x14ac:dyDescent="0.3">
      <c r="A17" s="118"/>
      <c r="B17" s="120"/>
      <c r="C17" s="121"/>
      <c r="D17" s="121"/>
      <c r="E17" s="121"/>
      <c r="F17" s="121"/>
      <c r="G17" s="121"/>
      <c r="H17" s="121"/>
      <c r="I17" s="121"/>
      <c r="J17" s="122"/>
      <c r="K17" s="122"/>
      <c r="L17" s="123"/>
      <c r="M17" s="123"/>
      <c r="N17" s="123"/>
      <c r="O17" s="123"/>
      <c r="P17" s="123"/>
      <c r="Q17" s="123"/>
      <c r="R17" s="123"/>
      <c r="S17" s="123"/>
      <c r="T17" s="124"/>
      <c r="U17" s="184"/>
      <c r="V17" s="184"/>
      <c r="W17" s="184"/>
      <c r="X17" s="184"/>
      <c r="Y17" s="184"/>
      <c r="Z17" s="53"/>
      <c r="AA17" s="53"/>
      <c r="AB17" s="53"/>
      <c r="AC17" s="53"/>
      <c r="AD17" s="53"/>
      <c r="AE17" s="53"/>
      <c r="AF17" s="53"/>
      <c r="AG17" s="53"/>
      <c r="AH17" s="53"/>
      <c r="AI17" s="53"/>
      <c r="AJ17" s="53"/>
      <c r="AK17" s="53"/>
      <c r="AL17" s="53"/>
      <c r="AM17" s="21"/>
      <c r="AN17" s="213"/>
      <c r="AO17" s="151"/>
      <c r="AP17" s="151"/>
      <c r="AQ17" s="213"/>
      <c r="AR17" s="151"/>
      <c r="AS17" s="151"/>
      <c r="AT17" s="151"/>
      <c r="AU17" s="151"/>
      <c r="AV17" s="151"/>
      <c r="AW17" s="151"/>
      <c r="AX17" s="151"/>
      <c r="AY17" s="151"/>
      <c r="AZ17" s="151"/>
    </row>
    <row r="18" spans="1:52" ht="20.05" customHeight="1" x14ac:dyDescent="0.3">
      <c r="A18" s="117" t="s">
        <v>53</v>
      </c>
      <c r="B18" s="119"/>
      <c r="C18" s="121" t="s">
        <v>34</v>
      </c>
      <c r="D18" s="121"/>
      <c r="E18" s="121"/>
      <c r="F18" s="121"/>
      <c r="G18" s="121"/>
      <c r="H18" s="121"/>
      <c r="I18" s="121"/>
      <c r="J18" s="122" t="s">
        <v>6</v>
      </c>
      <c r="K18" s="122"/>
      <c r="L18" s="123"/>
      <c r="M18" s="123"/>
      <c r="N18" s="123"/>
      <c r="O18" s="123"/>
      <c r="P18" s="123"/>
      <c r="Q18" s="123"/>
      <c r="R18" s="123"/>
      <c r="S18" s="123"/>
      <c r="T18" s="124" t="s">
        <v>9</v>
      </c>
      <c r="U18" s="184"/>
      <c r="V18" s="184"/>
      <c r="W18" s="184"/>
      <c r="X18" s="184"/>
      <c r="Y18" s="184"/>
      <c r="Z18" s="53"/>
      <c r="AA18" s="53"/>
      <c r="AB18" s="53"/>
      <c r="AC18" s="53"/>
      <c r="AD18" s="53"/>
      <c r="AE18" s="53"/>
      <c r="AF18" s="53"/>
      <c r="AG18" s="53"/>
      <c r="AH18" s="53"/>
      <c r="AI18" s="53"/>
      <c r="AJ18" s="53"/>
      <c r="AK18" s="53"/>
      <c r="AL18" s="53"/>
      <c r="AM18" s="21"/>
      <c r="AN18" s="213"/>
      <c r="AO18" s="151" t="b">
        <v>0</v>
      </c>
      <c r="AP18" s="151" t="b">
        <f t="shared" ref="AP18" si="8">AO18</f>
        <v>0</v>
      </c>
      <c r="AQ18" s="213"/>
      <c r="AR18" s="151">
        <f t="shared" ref="AR18" si="9">IF(AO18=TRUE,1,0)</f>
        <v>0</v>
      </c>
      <c r="AS18" s="151">
        <f t="shared" ref="AS18" si="10">IF(AP18=TRUE,1,0)</f>
        <v>0</v>
      </c>
      <c r="AT18" s="151">
        <f t="shared" ref="AT18" si="11">PRODUCT($AQ$14,AR18,AS18)</f>
        <v>0</v>
      </c>
      <c r="AU18" s="151">
        <f t="shared" si="5"/>
        <v>0</v>
      </c>
      <c r="AV18" s="151">
        <f t="shared" si="6"/>
        <v>0</v>
      </c>
      <c r="AW18" s="151">
        <f>MAX($AV18)</f>
        <v>0</v>
      </c>
      <c r="AX18" s="151" t="s">
        <v>41</v>
      </c>
      <c r="AY18" s="151" t="s">
        <v>41</v>
      </c>
      <c r="AZ18" s="151">
        <f t="shared" ref="AZ18" si="12">AW18</f>
        <v>0</v>
      </c>
    </row>
    <row r="19" spans="1:52" ht="20.05" customHeight="1" x14ac:dyDescent="0.3">
      <c r="A19" s="118"/>
      <c r="B19" s="120"/>
      <c r="C19" s="121"/>
      <c r="D19" s="121"/>
      <c r="E19" s="121"/>
      <c r="F19" s="121"/>
      <c r="G19" s="121"/>
      <c r="H19" s="121"/>
      <c r="I19" s="121"/>
      <c r="J19" s="122"/>
      <c r="K19" s="122"/>
      <c r="L19" s="123"/>
      <c r="M19" s="123"/>
      <c r="N19" s="123"/>
      <c r="O19" s="123"/>
      <c r="P19" s="123"/>
      <c r="Q19" s="123"/>
      <c r="R19" s="123"/>
      <c r="S19" s="123"/>
      <c r="T19" s="124"/>
      <c r="U19" s="184"/>
      <c r="V19" s="184"/>
      <c r="W19" s="184"/>
      <c r="X19" s="184"/>
      <c r="Y19" s="184"/>
      <c r="Z19" s="53"/>
      <c r="AA19" s="53"/>
      <c r="AB19" s="53"/>
      <c r="AC19" s="53"/>
      <c r="AD19" s="53"/>
      <c r="AE19" s="53"/>
      <c r="AF19" s="53"/>
      <c r="AG19" s="53"/>
      <c r="AH19" s="53"/>
      <c r="AI19" s="53"/>
      <c r="AJ19" s="53"/>
      <c r="AK19" s="53"/>
      <c r="AL19" s="53"/>
      <c r="AM19" s="21"/>
      <c r="AN19" s="213"/>
      <c r="AO19" s="151"/>
      <c r="AP19" s="151"/>
      <c r="AQ19" s="213"/>
      <c r="AR19" s="151"/>
      <c r="AS19" s="151"/>
      <c r="AT19" s="151"/>
      <c r="AU19" s="151"/>
      <c r="AV19" s="151"/>
      <c r="AW19" s="151"/>
      <c r="AX19" s="151"/>
      <c r="AY19" s="151"/>
      <c r="AZ19" s="151"/>
    </row>
    <row r="20" spans="1:52" ht="20.05" customHeight="1" x14ac:dyDescent="0.3">
      <c r="A20" s="117" t="s">
        <v>60</v>
      </c>
      <c r="B20" s="119"/>
      <c r="C20" s="121" t="s">
        <v>35</v>
      </c>
      <c r="D20" s="121"/>
      <c r="E20" s="121"/>
      <c r="F20" s="121"/>
      <c r="G20" s="121"/>
      <c r="H20" s="121"/>
      <c r="I20" s="121"/>
      <c r="J20" s="122" t="s">
        <v>6</v>
      </c>
      <c r="K20" s="122"/>
      <c r="L20" s="123"/>
      <c r="M20" s="123"/>
      <c r="N20" s="123"/>
      <c r="O20" s="123"/>
      <c r="P20" s="123"/>
      <c r="Q20" s="123"/>
      <c r="R20" s="123"/>
      <c r="S20" s="123"/>
      <c r="T20" s="124" t="s">
        <v>9</v>
      </c>
      <c r="U20" s="184"/>
      <c r="V20" s="184"/>
      <c r="W20" s="184"/>
      <c r="X20" s="184"/>
      <c r="Y20" s="184"/>
      <c r="Z20" s="53"/>
      <c r="AA20" s="53"/>
      <c r="AB20" s="53"/>
      <c r="AC20" s="53"/>
      <c r="AD20" s="53"/>
      <c r="AE20" s="53"/>
      <c r="AF20" s="53"/>
      <c r="AG20" s="53"/>
      <c r="AH20" s="53"/>
      <c r="AI20" s="53"/>
      <c r="AJ20" s="53"/>
      <c r="AK20" s="53"/>
      <c r="AL20" s="53"/>
      <c r="AM20" s="21"/>
      <c r="AN20" s="213"/>
      <c r="AO20" s="151" t="b">
        <v>0</v>
      </c>
      <c r="AP20" s="151" t="b">
        <f t="shared" ref="AP20" si="13">AO20</f>
        <v>0</v>
      </c>
      <c r="AQ20" s="213"/>
      <c r="AR20" s="151">
        <f t="shared" ref="AR20" si="14">IF(AO20=TRUE,1,0)</f>
        <v>0</v>
      </c>
      <c r="AS20" s="151">
        <f t="shared" ref="AS20" si="15">IF(AP20=TRUE,1,0)</f>
        <v>0</v>
      </c>
      <c r="AT20" s="151">
        <f t="shared" ref="AT20" si="16">PRODUCT($AQ$14,AR20,AS20)</f>
        <v>0</v>
      </c>
      <c r="AU20" s="151">
        <f t="shared" ref="AU20" si="17">$L20</f>
        <v>0</v>
      </c>
      <c r="AV20" s="151">
        <f t="shared" ref="AV20" si="18">PRODUCT($AT20,$AU20)</f>
        <v>0</v>
      </c>
      <c r="AW20" s="151">
        <f t="shared" ref="AW20" si="19">MAX($AV20)</f>
        <v>0</v>
      </c>
      <c r="AX20" s="151" t="s">
        <v>41</v>
      </c>
      <c r="AY20" s="151" t="s">
        <v>41</v>
      </c>
      <c r="AZ20" s="151">
        <f t="shared" ref="AZ20" si="20">AW20</f>
        <v>0</v>
      </c>
    </row>
    <row r="21" spans="1:52" ht="20.05" customHeight="1" x14ac:dyDescent="0.3">
      <c r="A21" s="118"/>
      <c r="B21" s="120"/>
      <c r="C21" s="121"/>
      <c r="D21" s="121"/>
      <c r="E21" s="121"/>
      <c r="F21" s="121"/>
      <c r="G21" s="121"/>
      <c r="H21" s="121"/>
      <c r="I21" s="121"/>
      <c r="J21" s="122"/>
      <c r="K21" s="122"/>
      <c r="L21" s="123"/>
      <c r="M21" s="123"/>
      <c r="N21" s="123"/>
      <c r="O21" s="123"/>
      <c r="P21" s="123"/>
      <c r="Q21" s="123"/>
      <c r="R21" s="123"/>
      <c r="S21" s="123"/>
      <c r="T21" s="124"/>
      <c r="U21" s="184"/>
      <c r="V21" s="184"/>
      <c r="W21" s="184"/>
      <c r="X21" s="184"/>
      <c r="Y21" s="184"/>
      <c r="Z21" s="53"/>
      <c r="AA21" s="53"/>
      <c r="AB21" s="53"/>
      <c r="AC21" s="53"/>
      <c r="AD21" s="53"/>
      <c r="AE21" s="53"/>
      <c r="AF21" s="53"/>
      <c r="AG21" s="53"/>
      <c r="AH21" s="53"/>
      <c r="AI21" s="53"/>
      <c r="AJ21" s="53"/>
      <c r="AK21" s="53"/>
      <c r="AL21" s="53"/>
      <c r="AM21" s="21"/>
      <c r="AN21" s="213"/>
      <c r="AO21" s="151"/>
      <c r="AP21" s="151"/>
      <c r="AQ21" s="213"/>
      <c r="AR21" s="151"/>
      <c r="AS21" s="151"/>
      <c r="AT21" s="151"/>
      <c r="AU21" s="151"/>
      <c r="AV21" s="151"/>
      <c r="AW21" s="151"/>
      <c r="AX21" s="151"/>
      <c r="AY21" s="151"/>
      <c r="AZ21" s="151"/>
    </row>
    <row r="22" spans="1:52" ht="20.05" customHeight="1" x14ac:dyDescent="0.3">
      <c r="A22" s="117" t="s">
        <v>54</v>
      </c>
      <c r="B22" s="119"/>
      <c r="C22" s="121" t="s">
        <v>36</v>
      </c>
      <c r="D22" s="121"/>
      <c r="E22" s="121"/>
      <c r="F22" s="121"/>
      <c r="G22" s="121"/>
      <c r="H22" s="121"/>
      <c r="I22" s="121"/>
      <c r="J22" s="122" t="s">
        <v>6</v>
      </c>
      <c r="K22" s="122"/>
      <c r="L22" s="123"/>
      <c r="M22" s="123"/>
      <c r="N22" s="123"/>
      <c r="O22" s="123"/>
      <c r="P22" s="123"/>
      <c r="Q22" s="123"/>
      <c r="R22" s="123"/>
      <c r="S22" s="123"/>
      <c r="T22" s="124" t="s">
        <v>9</v>
      </c>
      <c r="U22" s="184"/>
      <c r="V22" s="184"/>
      <c r="W22" s="184"/>
      <c r="X22" s="184"/>
      <c r="Y22" s="184"/>
      <c r="Z22" s="53"/>
      <c r="AA22" s="53"/>
      <c r="AB22" s="53"/>
      <c r="AC22" s="53"/>
      <c r="AD22" s="53"/>
      <c r="AE22" s="53"/>
      <c r="AF22" s="53"/>
      <c r="AG22" s="53"/>
      <c r="AH22" s="53"/>
      <c r="AI22" s="53"/>
      <c r="AJ22" s="53"/>
      <c r="AK22" s="53"/>
      <c r="AL22" s="53"/>
      <c r="AM22" s="21"/>
      <c r="AN22" s="213"/>
      <c r="AO22" s="151" t="b">
        <v>0</v>
      </c>
      <c r="AP22" s="151" t="b">
        <f t="shared" ref="AP22" si="21">AO22</f>
        <v>0</v>
      </c>
      <c r="AQ22" s="213"/>
      <c r="AR22" s="151">
        <f t="shared" ref="AR22" si="22">IF(AO22=TRUE,1,0)</f>
        <v>0</v>
      </c>
      <c r="AS22" s="151">
        <f t="shared" ref="AS22" si="23">IF(AP22=TRUE,1,0)</f>
        <v>0</v>
      </c>
      <c r="AT22" s="151">
        <f t="shared" ref="AT22" si="24">PRODUCT($AQ$14,AR22,AS22)</f>
        <v>0</v>
      </c>
      <c r="AU22" s="151">
        <f t="shared" ref="AU22" si="25">$L22</f>
        <v>0</v>
      </c>
      <c r="AV22" s="151">
        <f t="shared" ref="AV22" si="26">PRODUCT($AT22,$AU22)</f>
        <v>0</v>
      </c>
      <c r="AW22" s="151">
        <f t="shared" ref="AW22" si="27">MAX($AV22)</f>
        <v>0</v>
      </c>
      <c r="AX22" s="151" t="s">
        <v>42</v>
      </c>
      <c r="AY22" s="151" t="s">
        <v>41</v>
      </c>
      <c r="AZ22" s="151">
        <f t="shared" ref="AZ22" si="28">AW22</f>
        <v>0</v>
      </c>
    </row>
    <row r="23" spans="1:52" ht="20.05" customHeight="1" x14ac:dyDescent="0.3">
      <c r="A23" s="118"/>
      <c r="B23" s="120"/>
      <c r="C23" s="121"/>
      <c r="D23" s="121"/>
      <c r="E23" s="121"/>
      <c r="F23" s="121"/>
      <c r="G23" s="121"/>
      <c r="H23" s="121"/>
      <c r="I23" s="121"/>
      <c r="J23" s="122"/>
      <c r="K23" s="122"/>
      <c r="L23" s="123"/>
      <c r="M23" s="123"/>
      <c r="N23" s="123"/>
      <c r="O23" s="123"/>
      <c r="P23" s="123"/>
      <c r="Q23" s="123"/>
      <c r="R23" s="123"/>
      <c r="S23" s="123"/>
      <c r="T23" s="124"/>
      <c r="U23" s="184"/>
      <c r="V23" s="184"/>
      <c r="W23" s="184"/>
      <c r="X23" s="184"/>
      <c r="Y23" s="184"/>
      <c r="Z23" s="53"/>
      <c r="AA23" s="53"/>
      <c r="AB23" s="53"/>
      <c r="AC23" s="53"/>
      <c r="AD23" s="53"/>
      <c r="AE23" s="53"/>
      <c r="AF23" s="53"/>
      <c r="AG23" s="53"/>
      <c r="AH23" s="53"/>
      <c r="AI23" s="53"/>
      <c r="AJ23" s="53"/>
      <c r="AK23" s="53"/>
      <c r="AL23" s="53"/>
      <c r="AM23" s="21"/>
      <c r="AN23" s="213"/>
      <c r="AO23" s="151"/>
      <c r="AP23" s="151"/>
      <c r="AQ23" s="213"/>
      <c r="AR23" s="151"/>
      <c r="AS23" s="151"/>
      <c r="AT23" s="151"/>
      <c r="AU23" s="151"/>
      <c r="AV23" s="151"/>
      <c r="AW23" s="151"/>
      <c r="AX23" s="151"/>
      <c r="AY23" s="151"/>
      <c r="AZ23" s="151"/>
    </row>
    <row r="24" spans="1:52" ht="20.05" customHeight="1" x14ac:dyDescent="0.3">
      <c r="A24" s="117" t="s">
        <v>55</v>
      </c>
      <c r="B24" s="119"/>
      <c r="C24" s="121" t="s">
        <v>37</v>
      </c>
      <c r="D24" s="121"/>
      <c r="E24" s="121"/>
      <c r="F24" s="121"/>
      <c r="G24" s="121"/>
      <c r="H24" s="121"/>
      <c r="I24" s="121"/>
      <c r="J24" s="122" t="s">
        <v>6</v>
      </c>
      <c r="K24" s="122"/>
      <c r="L24" s="123"/>
      <c r="M24" s="123"/>
      <c r="N24" s="123"/>
      <c r="O24" s="123"/>
      <c r="P24" s="123"/>
      <c r="Q24" s="123"/>
      <c r="R24" s="123"/>
      <c r="S24" s="123"/>
      <c r="T24" s="171" t="s">
        <v>9</v>
      </c>
      <c r="U24" s="184"/>
      <c r="V24" s="184"/>
      <c r="W24" s="184"/>
      <c r="X24" s="184"/>
      <c r="Y24" s="184"/>
      <c r="Z24" s="53"/>
      <c r="AA24" s="53"/>
      <c r="AB24" s="53"/>
      <c r="AC24" s="53"/>
      <c r="AD24" s="53"/>
      <c r="AE24" s="53"/>
      <c r="AF24" s="53"/>
      <c r="AG24" s="53"/>
      <c r="AH24" s="53"/>
      <c r="AI24" s="53"/>
      <c r="AJ24" s="53"/>
      <c r="AK24" s="53"/>
      <c r="AL24" s="53"/>
      <c r="AM24" s="21"/>
      <c r="AN24" s="213"/>
      <c r="AO24" s="151" t="b">
        <v>0</v>
      </c>
      <c r="AP24" s="151" t="b">
        <f t="shared" ref="AP24" si="29">AO24</f>
        <v>0</v>
      </c>
      <c r="AQ24" s="213"/>
      <c r="AR24" s="151">
        <f t="shared" ref="AR24" si="30">IF(AO24=TRUE,1,0)</f>
        <v>0</v>
      </c>
      <c r="AS24" s="151">
        <f t="shared" ref="AS24" si="31">IF(AP24=TRUE,1,0)</f>
        <v>0</v>
      </c>
      <c r="AT24" s="151">
        <f t="shared" ref="AT24" si="32">PRODUCT($AQ$14,AR24,AS24)</f>
        <v>0</v>
      </c>
      <c r="AU24" s="151">
        <f t="shared" ref="AU24" si="33">$L24</f>
        <v>0</v>
      </c>
      <c r="AV24" s="151">
        <f t="shared" ref="AV24" si="34">PRODUCT($AT24,$AU24)</f>
        <v>0</v>
      </c>
      <c r="AW24" s="151">
        <f t="shared" ref="AW24" si="35">MAX($AV24)</f>
        <v>0</v>
      </c>
      <c r="AX24" s="151" t="s">
        <v>20</v>
      </c>
      <c r="AY24" s="151" t="s">
        <v>20</v>
      </c>
      <c r="AZ24" s="151">
        <f>AW24</f>
        <v>0</v>
      </c>
    </row>
    <row r="25" spans="1:52" ht="20.05" customHeight="1" x14ac:dyDescent="0.3">
      <c r="A25" s="118"/>
      <c r="B25" s="120"/>
      <c r="C25" s="121"/>
      <c r="D25" s="121"/>
      <c r="E25" s="121"/>
      <c r="F25" s="121"/>
      <c r="G25" s="121"/>
      <c r="H25" s="121"/>
      <c r="I25" s="121"/>
      <c r="J25" s="122"/>
      <c r="K25" s="122"/>
      <c r="L25" s="123"/>
      <c r="M25" s="123"/>
      <c r="N25" s="123"/>
      <c r="O25" s="123"/>
      <c r="P25" s="123"/>
      <c r="Q25" s="123"/>
      <c r="R25" s="123"/>
      <c r="S25" s="123"/>
      <c r="T25" s="190"/>
      <c r="U25" s="184"/>
      <c r="V25" s="184"/>
      <c r="W25" s="184"/>
      <c r="X25" s="184"/>
      <c r="Y25" s="184"/>
      <c r="Z25" s="53"/>
      <c r="AA25" s="53"/>
      <c r="AB25" s="53"/>
      <c r="AC25" s="53"/>
      <c r="AD25" s="53"/>
      <c r="AE25" s="53"/>
      <c r="AF25" s="53"/>
      <c r="AG25" s="53"/>
      <c r="AH25" s="53"/>
      <c r="AI25" s="53"/>
      <c r="AJ25" s="53"/>
      <c r="AK25" s="53"/>
      <c r="AL25" s="53"/>
      <c r="AM25" s="21"/>
      <c r="AN25" s="213"/>
      <c r="AO25" s="151"/>
      <c r="AP25" s="151"/>
      <c r="AQ25" s="213"/>
      <c r="AR25" s="151"/>
      <c r="AS25" s="151"/>
      <c r="AT25" s="151"/>
      <c r="AU25" s="151"/>
      <c r="AV25" s="151"/>
      <c r="AW25" s="151"/>
      <c r="AX25" s="151"/>
      <c r="AY25" s="151"/>
      <c r="AZ25" s="151"/>
    </row>
    <row r="26" spans="1:52" ht="20.05" customHeight="1" x14ac:dyDescent="0.3">
      <c r="A26" s="117" t="s">
        <v>56</v>
      </c>
      <c r="B26" s="119"/>
      <c r="C26" s="121" t="s">
        <v>38</v>
      </c>
      <c r="D26" s="121"/>
      <c r="E26" s="121"/>
      <c r="F26" s="121"/>
      <c r="G26" s="121"/>
      <c r="H26" s="121"/>
      <c r="I26" s="121"/>
      <c r="J26" s="122" t="s">
        <v>6</v>
      </c>
      <c r="K26" s="122"/>
      <c r="L26" s="123"/>
      <c r="M26" s="123"/>
      <c r="N26" s="123"/>
      <c r="O26" s="123"/>
      <c r="P26" s="123"/>
      <c r="Q26" s="123"/>
      <c r="R26" s="123"/>
      <c r="S26" s="123"/>
      <c r="T26" s="171" t="s">
        <v>9</v>
      </c>
      <c r="U26" s="184"/>
      <c r="V26" s="184"/>
      <c r="W26" s="184"/>
      <c r="X26" s="184"/>
      <c r="Y26" s="184"/>
      <c r="Z26" s="53"/>
      <c r="AA26" s="53"/>
      <c r="AB26" s="53"/>
      <c r="AC26" s="53"/>
      <c r="AD26" s="53"/>
      <c r="AE26" s="53"/>
      <c r="AF26" s="53"/>
      <c r="AG26" s="53"/>
      <c r="AH26" s="53"/>
      <c r="AI26" s="53"/>
      <c r="AJ26" s="53"/>
      <c r="AK26" s="53"/>
      <c r="AL26" s="53"/>
      <c r="AM26" s="21"/>
      <c r="AN26" s="213"/>
      <c r="AO26" s="151" t="b">
        <v>0</v>
      </c>
      <c r="AP26" s="151" t="b">
        <f t="shared" ref="AP26" si="36">AO26</f>
        <v>0</v>
      </c>
      <c r="AQ26" s="213"/>
      <c r="AR26" s="151">
        <f t="shared" ref="AR26" si="37">IF(AO26=TRUE,1,0)</f>
        <v>0</v>
      </c>
      <c r="AS26" s="151">
        <f t="shared" ref="AS26" si="38">IF(AP26=TRUE,1,0)</f>
        <v>0</v>
      </c>
      <c r="AT26" s="151">
        <f t="shared" ref="AT26" si="39">PRODUCT($AQ$14,AR26,AS26)</f>
        <v>0</v>
      </c>
      <c r="AU26" s="151">
        <f t="shared" ref="AU26" si="40">$L26</f>
        <v>0</v>
      </c>
      <c r="AV26" s="151">
        <f t="shared" ref="AV26" si="41">PRODUCT($AT26,$AU26)</f>
        <v>0</v>
      </c>
      <c r="AW26" s="151">
        <f t="shared" ref="AW26" si="42">MAX($AV26)</f>
        <v>0</v>
      </c>
      <c r="AX26" s="151" t="s">
        <v>20</v>
      </c>
      <c r="AY26" s="151" t="s">
        <v>20</v>
      </c>
      <c r="AZ26" s="151">
        <f t="shared" ref="AZ26" si="43">AW26</f>
        <v>0</v>
      </c>
    </row>
    <row r="27" spans="1:52" ht="20.05" customHeight="1" x14ac:dyDescent="0.3">
      <c r="A27" s="118"/>
      <c r="B27" s="120"/>
      <c r="C27" s="121"/>
      <c r="D27" s="121"/>
      <c r="E27" s="121"/>
      <c r="F27" s="121"/>
      <c r="G27" s="121"/>
      <c r="H27" s="121"/>
      <c r="I27" s="121"/>
      <c r="J27" s="122"/>
      <c r="K27" s="122"/>
      <c r="L27" s="123"/>
      <c r="M27" s="123"/>
      <c r="N27" s="123"/>
      <c r="O27" s="123"/>
      <c r="P27" s="123"/>
      <c r="Q27" s="123"/>
      <c r="R27" s="123"/>
      <c r="S27" s="123"/>
      <c r="T27" s="190"/>
      <c r="U27" s="184"/>
      <c r="V27" s="184"/>
      <c r="W27" s="184"/>
      <c r="X27" s="184"/>
      <c r="Y27" s="184"/>
      <c r="Z27" s="53"/>
      <c r="AA27" s="53"/>
      <c r="AB27" s="53"/>
      <c r="AC27" s="53"/>
      <c r="AD27" s="53"/>
      <c r="AE27" s="53"/>
      <c r="AF27" s="53"/>
      <c r="AG27" s="53"/>
      <c r="AH27" s="53"/>
      <c r="AI27" s="53"/>
      <c r="AJ27" s="53"/>
      <c r="AK27" s="53"/>
      <c r="AL27" s="53"/>
      <c r="AM27" s="21"/>
      <c r="AN27" s="213"/>
      <c r="AO27" s="151"/>
      <c r="AP27" s="151"/>
      <c r="AQ27" s="213"/>
      <c r="AR27" s="151"/>
      <c r="AS27" s="151"/>
      <c r="AT27" s="151"/>
      <c r="AU27" s="151"/>
      <c r="AV27" s="151"/>
      <c r="AW27" s="151"/>
      <c r="AX27" s="151"/>
      <c r="AY27" s="151"/>
      <c r="AZ27" s="151"/>
    </row>
    <row r="28" spans="1:52" ht="20.05" customHeight="1" x14ac:dyDescent="0.3">
      <c r="A28" s="117" t="s">
        <v>57</v>
      </c>
      <c r="B28" s="119"/>
      <c r="C28" s="121" t="s">
        <v>31</v>
      </c>
      <c r="D28" s="121"/>
      <c r="E28" s="121"/>
      <c r="F28" s="121"/>
      <c r="G28" s="121"/>
      <c r="H28" s="121"/>
      <c r="I28" s="121"/>
      <c r="J28" s="122" t="s">
        <v>6</v>
      </c>
      <c r="K28" s="122"/>
      <c r="L28" s="123"/>
      <c r="M28" s="123"/>
      <c r="N28" s="123"/>
      <c r="O28" s="123"/>
      <c r="P28" s="123"/>
      <c r="Q28" s="123"/>
      <c r="R28" s="123"/>
      <c r="S28" s="123"/>
      <c r="T28" s="171" t="s">
        <v>9</v>
      </c>
      <c r="U28" s="256" t="s">
        <v>95</v>
      </c>
      <c r="V28" s="257"/>
      <c r="W28" s="257"/>
      <c r="X28" s="257"/>
      <c r="Y28" s="258"/>
      <c r="Z28" s="53"/>
      <c r="AA28" s="53"/>
      <c r="AB28" s="53"/>
      <c r="AC28" s="53"/>
      <c r="AD28" s="53"/>
      <c r="AE28" s="53"/>
      <c r="AF28" s="53"/>
      <c r="AG28" s="53"/>
      <c r="AH28" s="53"/>
      <c r="AI28" s="53"/>
      <c r="AJ28" s="53"/>
      <c r="AK28" s="53"/>
      <c r="AL28" s="53"/>
      <c r="AM28" s="21"/>
      <c r="AN28" s="213"/>
      <c r="AO28" s="151" t="b">
        <v>0</v>
      </c>
      <c r="AP28" s="151" t="b">
        <f t="shared" ref="AP28" si="44">AO28</f>
        <v>0</v>
      </c>
      <c r="AQ28" s="213"/>
      <c r="AR28" s="151">
        <f t="shared" ref="AR28" si="45">IF(AO28=TRUE,1,0)</f>
        <v>0</v>
      </c>
      <c r="AS28" s="151">
        <f t="shared" ref="AS28" si="46">IF(AP28=TRUE,1,0)</f>
        <v>0</v>
      </c>
      <c r="AT28" s="151">
        <f t="shared" ref="AT28" si="47">PRODUCT($AQ$14,AR28,AS28)</f>
        <v>0</v>
      </c>
      <c r="AU28" s="151">
        <f t="shared" ref="AU28" si="48">$L28</f>
        <v>0</v>
      </c>
      <c r="AV28" s="151">
        <f t="shared" ref="AV28" si="49">PRODUCT($AT28,$AU28)</f>
        <v>0</v>
      </c>
      <c r="AW28" s="151">
        <f t="shared" ref="AW28" si="50">MAX($AV28)</f>
        <v>0</v>
      </c>
      <c r="AX28" s="151" t="s">
        <v>20</v>
      </c>
      <c r="AY28" s="151" t="s">
        <v>20</v>
      </c>
      <c r="AZ28" s="151">
        <f t="shared" ref="AZ28" si="51">AW28</f>
        <v>0</v>
      </c>
    </row>
    <row r="29" spans="1:52" ht="20.05" customHeight="1" x14ac:dyDescent="0.3">
      <c r="A29" s="118"/>
      <c r="B29" s="120"/>
      <c r="C29" s="121"/>
      <c r="D29" s="121"/>
      <c r="E29" s="121"/>
      <c r="F29" s="121"/>
      <c r="G29" s="121"/>
      <c r="H29" s="121"/>
      <c r="I29" s="121"/>
      <c r="J29" s="122"/>
      <c r="K29" s="122"/>
      <c r="L29" s="123"/>
      <c r="M29" s="123"/>
      <c r="N29" s="123"/>
      <c r="O29" s="123"/>
      <c r="P29" s="123"/>
      <c r="Q29" s="123"/>
      <c r="R29" s="123"/>
      <c r="S29" s="123"/>
      <c r="T29" s="190"/>
      <c r="U29" s="259"/>
      <c r="V29" s="260"/>
      <c r="W29" s="260"/>
      <c r="X29" s="260"/>
      <c r="Y29" s="261"/>
      <c r="Z29" s="53"/>
      <c r="AA29" s="53"/>
      <c r="AB29" s="53"/>
      <c r="AC29" s="53"/>
      <c r="AD29" s="53"/>
      <c r="AE29" s="53"/>
      <c r="AF29" s="53"/>
      <c r="AG29" s="53"/>
      <c r="AH29" s="53"/>
      <c r="AI29" s="53"/>
      <c r="AJ29" s="53"/>
      <c r="AK29" s="53"/>
      <c r="AL29" s="53"/>
      <c r="AM29" s="21"/>
      <c r="AN29" s="213"/>
      <c r="AO29" s="151"/>
      <c r="AP29" s="151"/>
      <c r="AQ29" s="213"/>
      <c r="AR29" s="151"/>
      <c r="AS29" s="151"/>
      <c r="AT29" s="151"/>
      <c r="AU29" s="151"/>
      <c r="AV29" s="151"/>
      <c r="AW29" s="151"/>
      <c r="AX29" s="151"/>
      <c r="AY29" s="151"/>
      <c r="AZ29" s="151"/>
    </row>
    <row r="30" spans="1:52" ht="20.05" customHeight="1" x14ac:dyDescent="0.3">
      <c r="A30" s="117" t="s">
        <v>58</v>
      </c>
      <c r="B30" s="119"/>
      <c r="C30" s="121" t="s">
        <v>32</v>
      </c>
      <c r="D30" s="121"/>
      <c r="E30" s="121"/>
      <c r="F30" s="121"/>
      <c r="G30" s="121"/>
      <c r="H30" s="121"/>
      <c r="I30" s="121"/>
      <c r="J30" s="122" t="s">
        <v>6</v>
      </c>
      <c r="K30" s="122"/>
      <c r="L30" s="123"/>
      <c r="M30" s="123"/>
      <c r="N30" s="123"/>
      <c r="O30" s="123"/>
      <c r="P30" s="123"/>
      <c r="Q30" s="123"/>
      <c r="R30" s="123"/>
      <c r="S30" s="123"/>
      <c r="T30" s="171" t="s">
        <v>9</v>
      </c>
      <c r="U30" s="259"/>
      <c r="V30" s="260"/>
      <c r="W30" s="260"/>
      <c r="X30" s="260"/>
      <c r="Y30" s="261"/>
      <c r="Z30" s="53"/>
      <c r="AA30" s="53"/>
      <c r="AB30" s="53"/>
      <c r="AC30" s="53"/>
      <c r="AD30" s="53"/>
      <c r="AE30" s="53"/>
      <c r="AF30" s="53"/>
      <c r="AG30" s="53"/>
      <c r="AH30" s="53"/>
      <c r="AI30" s="53"/>
      <c r="AJ30" s="53"/>
      <c r="AK30" s="53"/>
      <c r="AL30" s="53"/>
      <c r="AM30" s="21"/>
      <c r="AN30" s="213"/>
      <c r="AO30" s="151" t="b">
        <v>0</v>
      </c>
      <c r="AP30" s="151" t="b">
        <f t="shared" ref="AP30" si="52">AO30</f>
        <v>0</v>
      </c>
      <c r="AQ30" s="213"/>
      <c r="AR30" s="151">
        <f t="shared" ref="AR30" si="53">IF(AO30=TRUE,1,0)</f>
        <v>0</v>
      </c>
      <c r="AS30" s="151">
        <f t="shared" ref="AS30" si="54">IF(AP30=TRUE,1,0)</f>
        <v>0</v>
      </c>
      <c r="AT30" s="151">
        <f t="shared" ref="AT30" si="55">PRODUCT($AQ$14,AR30,AS30)</f>
        <v>0</v>
      </c>
      <c r="AU30" s="151">
        <f t="shared" ref="AU30" si="56">$L30</f>
        <v>0</v>
      </c>
      <c r="AV30" s="151">
        <f>PRODUCT($AT30,$AU30)</f>
        <v>0</v>
      </c>
      <c r="AW30" s="151">
        <f t="shared" ref="AW30" si="57">MAX($AV30)</f>
        <v>0</v>
      </c>
      <c r="AX30" s="151" t="s">
        <v>20</v>
      </c>
      <c r="AY30" s="151" t="s">
        <v>20</v>
      </c>
      <c r="AZ30" s="151">
        <f t="shared" ref="AZ30" si="58">AW30</f>
        <v>0</v>
      </c>
    </row>
    <row r="31" spans="1:52" ht="20.05" customHeight="1" x14ac:dyDescent="0.3">
      <c r="A31" s="118"/>
      <c r="B31" s="120"/>
      <c r="C31" s="185"/>
      <c r="D31" s="185"/>
      <c r="E31" s="185"/>
      <c r="F31" s="185"/>
      <c r="G31" s="185"/>
      <c r="H31" s="185"/>
      <c r="I31" s="185"/>
      <c r="J31" s="178"/>
      <c r="K31" s="178"/>
      <c r="L31" s="215"/>
      <c r="M31" s="215"/>
      <c r="N31" s="215"/>
      <c r="O31" s="215"/>
      <c r="P31" s="215"/>
      <c r="Q31" s="215"/>
      <c r="R31" s="215"/>
      <c r="S31" s="215"/>
      <c r="T31" s="172"/>
      <c r="U31" s="262"/>
      <c r="V31" s="263"/>
      <c r="W31" s="263"/>
      <c r="X31" s="263"/>
      <c r="Y31" s="261"/>
      <c r="Z31" s="53"/>
      <c r="AA31" s="53"/>
      <c r="AB31" s="53"/>
      <c r="AC31" s="53"/>
      <c r="AD31" s="53"/>
      <c r="AE31" s="53"/>
      <c r="AF31" s="53"/>
      <c r="AG31" s="53"/>
      <c r="AH31" s="53"/>
      <c r="AI31" s="53"/>
      <c r="AJ31" s="53"/>
      <c r="AK31" s="53"/>
      <c r="AL31" s="53"/>
      <c r="AM31" s="21"/>
      <c r="AN31" s="213"/>
      <c r="AO31" s="151"/>
      <c r="AP31" s="151"/>
      <c r="AQ31" s="213"/>
      <c r="AR31" s="151"/>
      <c r="AS31" s="151"/>
      <c r="AT31" s="151"/>
      <c r="AU31" s="151"/>
      <c r="AV31" s="151"/>
      <c r="AW31" s="151"/>
      <c r="AX31" s="151"/>
      <c r="AY31" s="151"/>
      <c r="AZ31" s="151"/>
    </row>
    <row r="32" spans="1:52" ht="25.05" x14ac:dyDescent="0.3">
      <c r="A32" s="156" t="s">
        <v>39</v>
      </c>
      <c r="B32" s="157"/>
      <c r="C32" s="157"/>
      <c r="D32" s="157"/>
      <c r="E32" s="157"/>
      <c r="F32" s="157"/>
      <c r="G32" s="157"/>
      <c r="H32" s="157"/>
      <c r="I32" s="157"/>
      <c r="J32" s="157"/>
      <c r="K32" s="168"/>
      <c r="L32" s="102"/>
      <c r="M32" s="103"/>
      <c r="N32" s="103"/>
      <c r="O32" s="103"/>
      <c r="P32" s="103"/>
      <c r="Q32" s="103"/>
      <c r="R32" s="103"/>
      <c r="S32" s="103"/>
      <c r="T32" s="103"/>
      <c r="U32" s="186">
        <f>$AW$32</f>
        <v>0</v>
      </c>
      <c r="V32" s="163"/>
      <c r="W32" s="163"/>
      <c r="X32" s="163"/>
      <c r="Y32" s="104" t="s">
        <v>8</v>
      </c>
      <c r="Z32" s="65"/>
      <c r="AA32" s="65"/>
      <c r="AB32" s="65"/>
      <c r="AC32" s="65"/>
      <c r="AD32" s="65"/>
      <c r="AE32" s="65"/>
      <c r="AF32" s="65"/>
      <c r="AG32" s="65"/>
      <c r="AH32" s="65"/>
      <c r="AI32" s="65"/>
      <c r="AJ32" s="65"/>
      <c r="AK32" s="65"/>
      <c r="AL32" s="65"/>
      <c r="AM32" s="21"/>
      <c r="AN32" s="213"/>
      <c r="AO32" s="167"/>
      <c r="AP32" s="167"/>
      <c r="AQ32" s="213"/>
      <c r="AR32" s="167" t="s">
        <v>26</v>
      </c>
      <c r="AS32" s="167"/>
      <c r="AT32" s="167"/>
      <c r="AU32" s="167"/>
      <c r="AV32" s="40" t="s">
        <v>27</v>
      </c>
      <c r="AW32" s="214">
        <f>SUM(AZ14:AZ31)</f>
        <v>0</v>
      </c>
      <c r="AX32" s="214"/>
      <c r="AY32" s="214"/>
      <c r="AZ32" s="214"/>
    </row>
    <row r="33" spans="1:53" ht="25.05" x14ac:dyDescent="0.3">
      <c r="A33" s="158"/>
      <c r="B33" s="159"/>
      <c r="C33" s="169"/>
      <c r="D33" s="169"/>
      <c r="E33" s="169"/>
      <c r="F33" s="169"/>
      <c r="G33" s="169"/>
      <c r="H33" s="169"/>
      <c r="I33" s="169"/>
      <c r="J33" s="169"/>
      <c r="K33" s="170"/>
      <c r="L33" s="187" t="s">
        <v>87</v>
      </c>
      <c r="M33" s="188"/>
      <c r="N33" s="188"/>
      <c r="O33" s="188"/>
      <c r="P33" s="188"/>
      <c r="Q33" s="188"/>
      <c r="R33" s="188"/>
      <c r="S33" s="188"/>
      <c r="T33" s="188"/>
      <c r="U33" s="189">
        <f>ROUND(U32*1.15,0)</f>
        <v>0</v>
      </c>
      <c r="V33" s="189"/>
      <c r="W33" s="189"/>
      <c r="X33" s="189"/>
      <c r="Y33" s="105" t="s">
        <v>8</v>
      </c>
      <c r="Z33" s="65"/>
      <c r="AA33" s="65"/>
      <c r="AB33" s="65"/>
      <c r="AC33" s="65"/>
      <c r="AD33" s="65"/>
      <c r="AE33" s="65"/>
      <c r="AF33" s="65"/>
      <c r="AG33" s="65"/>
      <c r="AH33" s="65"/>
      <c r="AI33" s="65"/>
      <c r="AJ33" s="65"/>
      <c r="AK33" s="65"/>
      <c r="AL33" s="65"/>
      <c r="AM33" s="21"/>
      <c r="AN33" s="213"/>
      <c r="AO33" s="167"/>
      <c r="AP33" s="167"/>
      <c r="AQ33" s="213"/>
      <c r="AR33" s="167"/>
      <c r="AS33" s="167"/>
      <c r="AT33" s="167"/>
      <c r="AU33" s="167"/>
      <c r="AV33" s="40" t="s">
        <v>28</v>
      </c>
      <c r="AW33" s="214">
        <f>IF($E$6*$G$6&gt;0,AW32/($E$6*$G$6)*100,0)</f>
        <v>0</v>
      </c>
      <c r="AX33" s="214"/>
      <c r="AY33" s="214"/>
      <c r="AZ33" s="214"/>
    </row>
    <row r="34" spans="1:53" ht="20.05" customHeight="1" x14ac:dyDescent="0.3">
      <c r="A34" s="173" t="s">
        <v>96</v>
      </c>
      <c r="B34" s="174"/>
      <c r="C34" s="174"/>
      <c r="D34" s="174"/>
      <c r="E34" s="174"/>
      <c r="F34" s="174"/>
      <c r="G34" s="174"/>
      <c r="H34" s="174"/>
      <c r="I34" s="174"/>
      <c r="J34" s="174"/>
      <c r="K34" s="174"/>
      <c r="L34" s="174"/>
      <c r="M34" s="174"/>
      <c r="N34" s="174"/>
      <c r="O34" s="174"/>
      <c r="P34" s="174"/>
      <c r="Q34" s="174"/>
      <c r="R34" s="174"/>
      <c r="S34" s="174"/>
      <c r="T34" s="174"/>
      <c r="U34" s="174"/>
      <c r="V34" s="174"/>
      <c r="W34" s="174"/>
      <c r="X34" s="174"/>
      <c r="Y34" s="175"/>
      <c r="Z34" s="66"/>
      <c r="AA34" s="66"/>
      <c r="AB34" s="66"/>
      <c r="AC34" s="66"/>
      <c r="AD34" s="66"/>
      <c r="AE34" s="66"/>
      <c r="AF34" s="66"/>
      <c r="AG34" s="66"/>
      <c r="AH34" s="66"/>
      <c r="AI34" s="66"/>
      <c r="AJ34" s="66"/>
      <c r="AK34" s="66"/>
      <c r="AL34" s="66"/>
      <c r="AM34" s="22"/>
      <c r="AN34" s="41"/>
      <c r="AO34" s="41"/>
      <c r="AP34" s="41"/>
      <c r="AQ34" s="42"/>
    </row>
    <row r="35" spans="1:53" ht="20.05" customHeight="1" x14ac:dyDescent="0.3">
      <c r="A35" s="176"/>
      <c r="B35" s="177"/>
      <c r="C35" s="177"/>
      <c r="D35" s="177"/>
      <c r="E35" s="177"/>
      <c r="F35" s="177"/>
      <c r="G35" s="177"/>
      <c r="H35" s="177"/>
      <c r="I35" s="177"/>
      <c r="J35" s="177"/>
      <c r="K35" s="177"/>
      <c r="L35" s="177"/>
      <c r="M35" s="177"/>
      <c r="N35" s="177"/>
      <c r="O35" s="177"/>
      <c r="P35" s="177"/>
      <c r="Q35" s="177"/>
      <c r="R35" s="177"/>
      <c r="S35" s="177"/>
      <c r="T35" s="177"/>
      <c r="U35" s="177"/>
      <c r="V35" s="177"/>
      <c r="W35" s="177"/>
      <c r="X35" s="177"/>
      <c r="Y35" s="177"/>
      <c r="Z35" s="66"/>
      <c r="AA35" s="66"/>
      <c r="AB35" s="66"/>
      <c r="AC35" s="66"/>
      <c r="AD35" s="66"/>
      <c r="AE35" s="66"/>
      <c r="AF35" s="66"/>
      <c r="AG35" s="66"/>
      <c r="AH35" s="66"/>
      <c r="AI35" s="66"/>
      <c r="AJ35" s="66"/>
      <c r="AK35" s="66"/>
      <c r="AL35" s="66"/>
      <c r="AM35" s="22"/>
      <c r="AN35" s="166"/>
      <c r="AO35" s="166"/>
      <c r="AP35" s="166"/>
      <c r="AQ35" s="36" t="s">
        <v>10</v>
      </c>
      <c r="AR35" s="37" t="s">
        <v>11</v>
      </c>
      <c r="AS35" s="37" t="s">
        <v>12</v>
      </c>
      <c r="AT35" s="37" t="s">
        <v>13</v>
      </c>
      <c r="AU35" s="36" t="s">
        <v>14</v>
      </c>
      <c r="AV35" s="36" t="s">
        <v>15</v>
      </c>
      <c r="AW35" s="38" t="s">
        <v>16</v>
      </c>
    </row>
    <row r="36" spans="1:53" ht="30.05" customHeight="1" x14ac:dyDescent="0.3">
      <c r="A36" s="125" t="s">
        <v>92</v>
      </c>
      <c r="B36" s="126"/>
      <c r="C36" s="126"/>
      <c r="D36" s="126"/>
      <c r="E36" s="126"/>
      <c r="F36" s="126"/>
      <c r="G36" s="126"/>
      <c r="H36" s="126"/>
      <c r="I36" s="127"/>
      <c r="J36" s="179" t="s">
        <v>5</v>
      </c>
      <c r="K36" s="180"/>
      <c r="L36" s="131" t="s">
        <v>50</v>
      </c>
      <c r="M36" s="132"/>
      <c r="N36" s="132"/>
      <c r="O36" s="132"/>
      <c r="P36" s="132"/>
      <c r="Q36" s="132"/>
      <c r="R36" s="133"/>
      <c r="S36" s="181"/>
      <c r="T36" s="183" t="s">
        <v>7</v>
      </c>
      <c r="U36" s="121" t="s">
        <v>97</v>
      </c>
      <c r="V36" s="121"/>
      <c r="W36" s="121"/>
      <c r="X36" s="121"/>
      <c r="Y36" s="121"/>
      <c r="Z36" s="56"/>
      <c r="AA36" s="56"/>
      <c r="AB36" s="56"/>
      <c r="AC36" s="56"/>
      <c r="AD36" s="56"/>
      <c r="AE36" s="56"/>
      <c r="AF36" s="56"/>
      <c r="AG36" s="56"/>
      <c r="AH36" s="56"/>
      <c r="AI36" s="56"/>
      <c r="AJ36" s="149"/>
      <c r="AK36" s="149"/>
      <c r="AL36" s="149"/>
      <c r="AM36" s="150"/>
      <c r="AN36" s="144" t="b">
        <v>1</v>
      </c>
      <c r="AO36" s="151" t="b">
        <f>AN36</f>
        <v>1</v>
      </c>
      <c r="AP36" s="151" t="b">
        <f>AO36</f>
        <v>1</v>
      </c>
      <c r="AQ36" s="144">
        <f>IF(AN36=TRUE,1,0)</f>
        <v>1</v>
      </c>
      <c r="AR36" s="151">
        <f>IF(AO36=TRUE,1,0)</f>
        <v>1</v>
      </c>
      <c r="AS36" s="151">
        <f>IF(AP36=TRUE,1,0)</f>
        <v>1</v>
      </c>
      <c r="AT36" s="151">
        <f>PRODUCT($AQ$36,AR36,AS36)</f>
        <v>1</v>
      </c>
      <c r="AU36" s="151">
        <f>$S36</f>
        <v>0</v>
      </c>
      <c r="AV36" s="151">
        <f>PRODUCT($AT36,$AU36)</f>
        <v>0</v>
      </c>
      <c r="AW36" s="151">
        <f>MAX($AV36:$AV37)</f>
        <v>0</v>
      </c>
    </row>
    <row r="37" spans="1:53" ht="30.05" customHeight="1" x14ac:dyDescent="0.3">
      <c r="A37" s="128"/>
      <c r="B37" s="129"/>
      <c r="C37" s="129"/>
      <c r="D37" s="129"/>
      <c r="E37" s="129"/>
      <c r="F37" s="129"/>
      <c r="G37" s="129"/>
      <c r="H37" s="129"/>
      <c r="I37" s="130"/>
      <c r="J37" s="179"/>
      <c r="K37" s="180"/>
      <c r="L37" s="134"/>
      <c r="M37" s="135"/>
      <c r="N37" s="135"/>
      <c r="O37" s="135"/>
      <c r="P37" s="135"/>
      <c r="Q37" s="135"/>
      <c r="R37" s="136"/>
      <c r="S37" s="182"/>
      <c r="T37" s="184"/>
      <c r="U37" s="121"/>
      <c r="V37" s="121"/>
      <c r="W37" s="121"/>
      <c r="X37" s="121"/>
      <c r="Y37" s="121"/>
      <c r="Z37" s="56"/>
      <c r="AA37" s="56"/>
      <c r="AB37" s="56"/>
      <c r="AC37" s="56"/>
      <c r="AD37" s="56"/>
      <c r="AE37" s="56"/>
      <c r="AF37" s="56"/>
      <c r="AG37" s="56"/>
      <c r="AH37" s="56"/>
      <c r="AI37" s="56"/>
      <c r="AJ37" s="149"/>
      <c r="AK37" s="149"/>
      <c r="AL37" s="149"/>
      <c r="AM37" s="150"/>
      <c r="AN37" s="144"/>
      <c r="AO37" s="151"/>
      <c r="AP37" s="151"/>
      <c r="AQ37" s="144"/>
      <c r="AR37" s="151"/>
      <c r="AS37" s="151"/>
      <c r="AT37" s="151"/>
      <c r="AU37" s="151"/>
      <c r="AV37" s="151"/>
      <c r="AW37" s="151"/>
    </row>
    <row r="38" spans="1:53" ht="25.05" x14ac:dyDescent="0.3">
      <c r="A38" s="154" t="s">
        <v>30</v>
      </c>
      <c r="B38" s="155"/>
      <c r="C38" s="155"/>
      <c r="D38" s="155"/>
      <c r="E38" s="155"/>
      <c r="F38" s="155"/>
      <c r="G38" s="155"/>
      <c r="H38" s="155"/>
      <c r="I38" s="155"/>
      <c r="J38" s="155"/>
      <c r="K38" s="155"/>
      <c r="L38" s="152">
        <f>$AW$36</f>
        <v>0</v>
      </c>
      <c r="M38" s="153"/>
      <c r="N38" s="153"/>
      <c r="O38" s="153"/>
      <c r="P38" s="153"/>
      <c r="Q38" s="153"/>
      <c r="R38" s="153"/>
      <c r="S38" s="153"/>
      <c r="T38" s="153"/>
      <c r="U38" s="143" t="s">
        <v>7</v>
      </c>
      <c r="V38" s="143"/>
      <c r="W38" s="143"/>
      <c r="X38" s="143"/>
      <c r="Y38" s="143"/>
      <c r="Z38" s="65"/>
      <c r="AA38" s="65"/>
      <c r="AB38" s="65"/>
      <c r="AC38" s="65"/>
      <c r="AD38" s="65"/>
      <c r="AE38" s="65"/>
      <c r="AF38" s="65"/>
      <c r="AG38" s="65"/>
      <c r="AH38" s="65"/>
      <c r="AI38" s="65"/>
      <c r="AJ38" s="65"/>
      <c r="AK38" s="65"/>
      <c r="AL38" s="65"/>
      <c r="AM38" s="21"/>
      <c r="AN38" s="144"/>
      <c r="AO38" s="144"/>
      <c r="AP38" s="144"/>
      <c r="AQ38" s="43"/>
      <c r="AR38" s="44"/>
      <c r="AS38" s="44"/>
      <c r="AT38" s="44"/>
      <c r="AU38" s="44"/>
      <c r="AV38" s="44"/>
      <c r="AW38" s="44"/>
    </row>
    <row r="39" spans="1:53" ht="59.95" customHeight="1" x14ac:dyDescent="0.3">
      <c r="A39" s="145" t="s">
        <v>62</v>
      </c>
      <c r="B39" s="146"/>
      <c r="C39" s="146"/>
      <c r="D39" s="146"/>
      <c r="E39" s="146"/>
      <c r="F39" s="146"/>
      <c r="G39" s="146"/>
      <c r="H39" s="146"/>
      <c r="I39" s="147"/>
      <c r="J39" s="137" t="s">
        <v>5</v>
      </c>
      <c r="K39" s="138"/>
      <c r="L39" s="139" t="s">
        <v>81</v>
      </c>
      <c r="M39" s="140"/>
      <c r="N39" s="140"/>
      <c r="O39" s="140"/>
      <c r="P39" s="140"/>
      <c r="Q39" s="140"/>
      <c r="R39" s="140"/>
      <c r="S39" s="70"/>
      <c r="T39" s="55" t="s">
        <v>7</v>
      </c>
      <c r="U39" s="141" t="s">
        <v>98</v>
      </c>
      <c r="V39" s="142"/>
      <c r="W39" s="142"/>
      <c r="X39" s="142"/>
      <c r="Y39" s="142"/>
      <c r="Z39" s="65"/>
      <c r="AA39" s="65"/>
      <c r="AB39" s="65"/>
      <c r="AC39" s="65"/>
      <c r="AD39" s="65"/>
      <c r="AE39" s="65"/>
      <c r="AF39" s="65"/>
      <c r="AG39" s="65"/>
      <c r="AH39" s="65"/>
      <c r="AI39" s="65"/>
      <c r="AJ39" s="65"/>
      <c r="AK39" s="65"/>
      <c r="AL39" s="65"/>
      <c r="AM39" s="21"/>
      <c r="AN39" s="67" t="b">
        <v>1</v>
      </c>
      <c r="AO39" s="67" t="b">
        <f>AN39</f>
        <v>1</v>
      </c>
      <c r="AP39" s="67" t="b">
        <f>AO39</f>
        <v>1</v>
      </c>
      <c r="AQ39" s="67">
        <f>IF(AN39=TRUE,1,0)</f>
        <v>1</v>
      </c>
      <c r="AR39" s="67">
        <f t="shared" ref="AR39" si="59">IF(AO39=TRUE,1,0)</f>
        <v>1</v>
      </c>
      <c r="AS39" s="67">
        <f>IF(AP39=TRUE,1,0)</f>
        <v>1</v>
      </c>
      <c r="AT39" s="68">
        <f>PRODUCT(AQ39,AR39,AS39)</f>
        <v>1</v>
      </c>
      <c r="AU39" s="68">
        <f>S39</f>
        <v>0</v>
      </c>
      <c r="AV39" s="68">
        <f>PRODUCT($AT39,$AU39)</f>
        <v>0</v>
      </c>
      <c r="AW39" s="69">
        <f>MAX($AV39)</f>
        <v>0</v>
      </c>
    </row>
    <row r="40" spans="1:53" ht="24.6" customHeight="1" x14ac:dyDescent="0.3">
      <c r="A40" s="156" t="s">
        <v>88</v>
      </c>
      <c r="B40" s="157"/>
      <c r="C40" s="157"/>
      <c r="D40" s="157"/>
      <c r="E40" s="157"/>
      <c r="F40" s="157"/>
      <c r="G40" s="157"/>
      <c r="H40" s="157"/>
      <c r="I40" s="157"/>
      <c r="J40" s="157"/>
      <c r="K40" s="157"/>
      <c r="L40" s="164" t="s">
        <v>91</v>
      </c>
      <c r="M40" s="165"/>
      <c r="N40" s="165"/>
      <c r="O40" s="165"/>
      <c r="P40" s="165"/>
      <c r="Q40" s="165"/>
      <c r="R40" s="165"/>
      <c r="S40" s="165"/>
      <c r="T40" s="107" t="s">
        <v>90</v>
      </c>
      <c r="U40" s="163">
        <f>ROUND(S39/1.15,2)</f>
        <v>0</v>
      </c>
      <c r="V40" s="163"/>
      <c r="W40" s="163"/>
      <c r="X40" s="163"/>
      <c r="Y40" s="106" t="s">
        <v>7</v>
      </c>
      <c r="Z40" s="65"/>
      <c r="AA40" s="65"/>
      <c r="AB40" s="65"/>
      <c r="AC40" s="65"/>
      <c r="AD40" s="65"/>
      <c r="AE40" s="65"/>
      <c r="AF40" s="65"/>
      <c r="AG40" s="65"/>
      <c r="AH40" s="65"/>
      <c r="AI40" s="65"/>
      <c r="AJ40" s="65"/>
      <c r="AK40" s="65"/>
      <c r="AL40" s="65"/>
      <c r="AM40" s="21"/>
      <c r="AN40" s="148"/>
      <c r="AO40" s="148"/>
      <c r="AP40" s="148"/>
      <c r="AQ40" s="148"/>
      <c r="AR40" s="148"/>
      <c r="AS40" s="148"/>
      <c r="AT40" s="148"/>
      <c r="AU40" s="148"/>
      <c r="AV40" s="148"/>
      <c r="AW40" s="148"/>
    </row>
    <row r="41" spans="1:53" ht="25.05" x14ac:dyDescent="0.3">
      <c r="A41" s="158"/>
      <c r="B41" s="159"/>
      <c r="C41" s="159"/>
      <c r="D41" s="159"/>
      <c r="E41" s="159"/>
      <c r="F41" s="159"/>
      <c r="G41" s="159"/>
      <c r="H41" s="159"/>
      <c r="I41" s="159"/>
      <c r="J41" s="159"/>
      <c r="K41" s="159"/>
      <c r="L41" s="160" t="s">
        <v>89</v>
      </c>
      <c r="M41" s="161"/>
      <c r="N41" s="161"/>
      <c r="O41" s="161"/>
      <c r="P41" s="161"/>
      <c r="Q41" s="161"/>
      <c r="R41" s="161"/>
      <c r="S41" s="161"/>
      <c r="T41" s="161"/>
      <c r="U41" s="161"/>
      <c r="V41" s="161"/>
      <c r="W41" s="161"/>
      <c r="X41" s="161"/>
      <c r="Y41" s="162"/>
      <c r="Z41" s="65"/>
      <c r="AA41" s="65"/>
      <c r="AB41" s="65"/>
      <c r="AC41" s="65"/>
      <c r="AD41" s="65"/>
      <c r="AE41" s="65"/>
      <c r="AF41" s="65"/>
      <c r="AG41" s="65"/>
      <c r="AH41" s="65"/>
      <c r="AI41" s="65"/>
      <c r="AJ41" s="65"/>
      <c r="AK41" s="65"/>
      <c r="AL41" s="65"/>
      <c r="AM41" s="21"/>
      <c r="AN41" s="87"/>
      <c r="AO41" s="87"/>
      <c r="AP41" s="87"/>
      <c r="AQ41" s="87"/>
      <c r="AR41" s="87"/>
      <c r="AS41" s="87"/>
      <c r="AT41" s="87"/>
      <c r="AU41" s="87"/>
      <c r="AV41" s="87"/>
      <c r="AW41" s="87"/>
    </row>
    <row r="42" spans="1:53" s="15" customFormat="1" ht="30.05" customHeight="1" x14ac:dyDescent="0.3">
      <c r="A42" s="108" t="s">
        <v>63</v>
      </c>
      <c r="B42" s="109"/>
      <c r="C42" s="110"/>
      <c r="D42" s="230" t="s">
        <v>45</v>
      </c>
      <c r="E42" s="230"/>
      <c r="F42" s="230"/>
      <c r="G42" s="230"/>
      <c r="H42" s="230"/>
      <c r="I42" s="230"/>
      <c r="J42" s="228" t="s">
        <v>5</v>
      </c>
      <c r="K42" s="229"/>
      <c r="L42" s="222" t="s">
        <v>49</v>
      </c>
      <c r="M42" s="223"/>
      <c r="N42" s="223"/>
      <c r="O42" s="223"/>
      <c r="P42" s="223"/>
      <c r="Q42" s="223"/>
      <c r="R42" s="223"/>
      <c r="S42" s="61"/>
      <c r="T42" s="71" t="s">
        <v>43</v>
      </c>
      <c r="U42" s="231" t="s">
        <v>98</v>
      </c>
      <c r="V42" s="232"/>
      <c r="W42" s="232"/>
      <c r="X42" s="232"/>
      <c r="Y42" s="232"/>
      <c r="Z42" s="58"/>
      <c r="AA42" s="58"/>
      <c r="AB42" s="58"/>
      <c r="AC42" s="58"/>
      <c r="AD42" s="58"/>
      <c r="AE42" s="58"/>
      <c r="AF42" s="58"/>
      <c r="AG42" s="58"/>
      <c r="AH42" s="58"/>
      <c r="AI42" s="58"/>
      <c r="AJ42" s="58"/>
      <c r="AK42" s="58"/>
      <c r="AL42" s="58"/>
      <c r="AM42" s="23"/>
      <c r="AN42" s="148" t="b">
        <v>1</v>
      </c>
      <c r="AO42" s="148" t="b">
        <f>AN42</f>
        <v>1</v>
      </c>
      <c r="AP42" s="148" t="b">
        <f>AO42</f>
        <v>1</v>
      </c>
      <c r="AQ42" s="148">
        <f>IF(AN42=TRUE,1,0)</f>
        <v>1</v>
      </c>
      <c r="AR42" s="148">
        <f t="shared" ref="AR42" si="60">IF(AO42=TRUE,1,0)</f>
        <v>1</v>
      </c>
      <c r="AS42" s="148">
        <f>IF(AP42=TRUE,1,0)</f>
        <v>1</v>
      </c>
      <c r="AT42" s="221">
        <f>PRODUCT(AQ42,AR42,AS42)</f>
        <v>1</v>
      </c>
      <c r="AU42" s="221">
        <f>$S44</f>
        <v>100</v>
      </c>
      <c r="AV42" s="221">
        <f>PRODUCT($AT42,$AU42)</f>
        <v>100</v>
      </c>
      <c r="AW42" s="218">
        <f>MAX($AV42)</f>
        <v>100</v>
      </c>
      <c r="AX42" s="47"/>
      <c r="AY42" s="47"/>
      <c r="AZ42" s="48"/>
      <c r="BA42" s="48"/>
    </row>
    <row r="43" spans="1:53" s="14" customFormat="1" ht="30.05" customHeight="1" x14ac:dyDescent="0.3">
      <c r="A43" s="111"/>
      <c r="B43" s="112"/>
      <c r="C43" s="113"/>
      <c r="D43" s="230"/>
      <c r="E43" s="230"/>
      <c r="F43" s="230"/>
      <c r="G43" s="230"/>
      <c r="H43" s="230"/>
      <c r="I43" s="230"/>
      <c r="J43" s="228"/>
      <c r="K43" s="229"/>
      <c r="L43" s="224" t="s">
        <v>48</v>
      </c>
      <c r="M43" s="225"/>
      <c r="N43" s="225"/>
      <c r="O43" s="225"/>
      <c r="P43" s="225"/>
      <c r="Q43" s="225"/>
      <c r="R43" s="225"/>
      <c r="S43" s="16"/>
      <c r="T43" s="59" t="s">
        <v>44</v>
      </c>
      <c r="U43" s="231"/>
      <c r="V43" s="232"/>
      <c r="W43" s="232"/>
      <c r="X43" s="232"/>
      <c r="Y43" s="232"/>
      <c r="Z43" s="58"/>
      <c r="AA43" s="58"/>
      <c r="AB43" s="58"/>
      <c r="AC43" s="58"/>
      <c r="AD43" s="58"/>
      <c r="AE43" s="58"/>
      <c r="AF43" s="58"/>
      <c r="AG43" s="58"/>
      <c r="AH43" s="58"/>
      <c r="AI43" s="58"/>
      <c r="AJ43" s="58"/>
      <c r="AK43" s="58"/>
      <c r="AL43" s="58"/>
      <c r="AM43" s="23"/>
      <c r="AN43" s="148"/>
      <c r="AO43" s="148"/>
      <c r="AP43" s="148"/>
      <c r="AQ43" s="148"/>
      <c r="AR43" s="148"/>
      <c r="AS43" s="148"/>
      <c r="AT43" s="221"/>
      <c r="AU43" s="221"/>
      <c r="AV43" s="221"/>
      <c r="AW43" s="218"/>
      <c r="AX43" s="47"/>
      <c r="AY43" s="47"/>
      <c r="AZ43" s="48"/>
      <c r="BA43" s="48"/>
    </row>
    <row r="44" spans="1:53" s="14" customFormat="1" ht="30.05" customHeight="1" x14ac:dyDescent="0.3">
      <c r="A44" s="114"/>
      <c r="B44" s="115"/>
      <c r="C44" s="116"/>
      <c r="D44" s="230"/>
      <c r="E44" s="230"/>
      <c r="F44" s="230"/>
      <c r="G44" s="230"/>
      <c r="H44" s="230"/>
      <c r="I44" s="230"/>
      <c r="J44" s="228"/>
      <c r="K44" s="229"/>
      <c r="L44" s="226" t="s">
        <v>47</v>
      </c>
      <c r="M44" s="227"/>
      <c r="N44" s="227"/>
      <c r="O44" s="227"/>
      <c r="P44" s="227"/>
      <c r="Q44" s="227"/>
      <c r="R44" s="227"/>
      <c r="S44" s="72">
        <f>MAX(IF(AN42=TRUE,ROUND(($S$43/100+1)^(S42-1),3),1)*100,100)</f>
        <v>100</v>
      </c>
      <c r="T44" s="59" t="s">
        <v>44</v>
      </c>
      <c r="U44" s="233"/>
      <c r="V44" s="234"/>
      <c r="W44" s="234"/>
      <c r="X44" s="234"/>
      <c r="Y44" s="234"/>
      <c r="Z44" s="58"/>
      <c r="AA44" s="58"/>
      <c r="AB44" s="58"/>
      <c r="AC44" s="58"/>
      <c r="AD44" s="58"/>
      <c r="AE44" s="58"/>
      <c r="AF44" s="58"/>
      <c r="AG44" s="58"/>
      <c r="AH44" s="58"/>
      <c r="AI44" s="58"/>
      <c r="AJ44" s="58"/>
      <c r="AK44" s="58"/>
      <c r="AL44" s="58"/>
      <c r="AM44" s="23"/>
      <c r="AN44" s="46"/>
      <c r="AO44" s="46"/>
      <c r="AP44" s="46"/>
      <c r="AQ44" s="49"/>
      <c r="AR44" s="49"/>
      <c r="AS44" s="49"/>
      <c r="AT44" s="50"/>
      <c r="AU44" s="50"/>
      <c r="AV44" s="50"/>
      <c r="AW44" s="51"/>
      <c r="AX44" s="47"/>
      <c r="AY44" s="47"/>
      <c r="AZ44" s="48"/>
      <c r="BA44" s="48"/>
    </row>
    <row r="45" spans="1:53" s="2" customFormat="1" ht="25.05" x14ac:dyDescent="0.3">
      <c r="A45" s="154" t="s">
        <v>46</v>
      </c>
      <c r="B45" s="155"/>
      <c r="C45" s="155"/>
      <c r="D45" s="155"/>
      <c r="E45" s="155"/>
      <c r="F45" s="155"/>
      <c r="G45" s="155"/>
      <c r="H45" s="155"/>
      <c r="I45" s="155"/>
      <c r="J45" s="155"/>
      <c r="K45" s="155"/>
      <c r="L45" s="219">
        <f>$S$44</f>
        <v>100</v>
      </c>
      <c r="M45" s="220"/>
      <c r="N45" s="220"/>
      <c r="O45" s="220"/>
      <c r="P45" s="220"/>
      <c r="Q45" s="220"/>
      <c r="R45" s="220"/>
      <c r="S45" s="220"/>
      <c r="T45" s="220"/>
      <c r="U45" s="143" t="s">
        <v>7</v>
      </c>
      <c r="V45" s="143"/>
      <c r="W45" s="143"/>
      <c r="X45" s="143"/>
      <c r="Y45" s="143"/>
      <c r="Z45" s="65"/>
      <c r="AA45" s="65"/>
      <c r="AB45" s="65"/>
      <c r="AC45" s="65"/>
      <c r="AD45" s="65"/>
      <c r="AE45" s="65"/>
      <c r="AF45" s="65"/>
      <c r="AG45" s="65"/>
      <c r="AH45" s="65"/>
      <c r="AI45" s="65"/>
      <c r="AJ45" s="65"/>
      <c r="AK45" s="65"/>
      <c r="AL45" s="65"/>
      <c r="AM45" s="3"/>
      <c r="AN45" s="45"/>
      <c r="AO45" s="45"/>
      <c r="AP45" s="45"/>
      <c r="AQ45" s="25"/>
      <c r="AR45" s="25"/>
      <c r="AS45" s="25"/>
      <c r="AT45" s="25"/>
      <c r="AU45" s="25"/>
      <c r="AV45" s="25"/>
      <c r="AW45" s="26"/>
      <c r="AX45" s="26"/>
      <c r="AY45" s="26"/>
      <c r="AZ45" s="25"/>
      <c r="BA45" s="25"/>
    </row>
    <row r="46" spans="1:53" s="2" customFormat="1" ht="25.05" x14ac:dyDescent="0.3">
      <c r="A46" s="235" t="s">
        <v>78</v>
      </c>
      <c r="B46" s="236"/>
      <c r="C46" s="236"/>
      <c r="D46" s="236"/>
      <c r="E46" s="236"/>
      <c r="F46" s="236"/>
      <c r="G46" s="236"/>
      <c r="H46" s="236"/>
      <c r="I46" s="237"/>
      <c r="J46" s="238" t="s">
        <v>6</v>
      </c>
      <c r="K46" s="239"/>
      <c r="L46" s="240"/>
      <c r="M46" s="241"/>
      <c r="N46" s="241"/>
      <c r="O46" s="241"/>
      <c r="P46" s="241"/>
      <c r="Q46" s="241"/>
      <c r="R46" s="241"/>
      <c r="S46" s="241"/>
      <c r="T46" s="83" t="s">
        <v>71</v>
      </c>
      <c r="U46" s="242" t="s">
        <v>94</v>
      </c>
      <c r="V46" s="243"/>
      <c r="W46" s="243"/>
      <c r="X46" s="243"/>
      <c r="Y46" s="24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45"/>
      <c r="AO46" s="45"/>
      <c r="AP46" s="45"/>
      <c r="AQ46" s="25"/>
      <c r="AR46" s="25"/>
      <c r="AS46" s="25"/>
      <c r="AT46" s="25"/>
      <c r="AU46" s="25"/>
      <c r="AV46" s="25"/>
      <c r="AW46" s="26"/>
      <c r="AX46" s="26"/>
      <c r="AY46" s="26"/>
      <c r="AZ46" s="25"/>
      <c r="BA46" s="25"/>
    </row>
    <row r="47" spans="1:53" s="2" customFormat="1" ht="25.05" x14ac:dyDescent="0.3">
      <c r="A47" s="235" t="s">
        <v>72</v>
      </c>
      <c r="B47" s="236"/>
      <c r="C47" s="236"/>
      <c r="D47" s="236"/>
      <c r="E47" s="236"/>
      <c r="F47" s="236"/>
      <c r="G47" s="236"/>
      <c r="H47" s="236"/>
      <c r="I47" s="237"/>
      <c r="J47" s="238" t="s">
        <v>6</v>
      </c>
      <c r="K47" s="239"/>
      <c r="L47" s="240"/>
      <c r="M47" s="241"/>
      <c r="N47" s="241"/>
      <c r="O47" s="241"/>
      <c r="P47" s="241"/>
      <c r="Q47" s="241"/>
      <c r="R47" s="241"/>
      <c r="S47" s="241"/>
      <c r="T47" s="83" t="s">
        <v>71</v>
      </c>
      <c r="U47" s="244"/>
      <c r="V47" s="245"/>
      <c r="W47" s="245"/>
      <c r="X47" s="245"/>
      <c r="Y47" s="245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45"/>
      <c r="AO47" s="45"/>
      <c r="AP47" s="45"/>
      <c r="AQ47" s="25"/>
      <c r="AR47" s="25"/>
      <c r="AS47" s="25"/>
      <c r="AT47" s="25"/>
      <c r="AU47" s="25"/>
      <c r="AV47" s="25"/>
      <c r="AW47" s="26"/>
      <c r="AX47" s="26"/>
      <c r="AY47" s="26"/>
      <c r="AZ47" s="25"/>
      <c r="BA47" s="25"/>
    </row>
    <row r="48" spans="1:53" s="2" customFormat="1" ht="25.05" x14ac:dyDescent="0.3">
      <c r="A48" s="235" t="s">
        <v>73</v>
      </c>
      <c r="B48" s="236"/>
      <c r="C48" s="236"/>
      <c r="D48" s="236"/>
      <c r="E48" s="236"/>
      <c r="F48" s="236"/>
      <c r="G48" s="236"/>
      <c r="H48" s="236"/>
      <c r="I48" s="237"/>
      <c r="J48" s="238" t="s">
        <v>6</v>
      </c>
      <c r="K48" s="239"/>
      <c r="L48" s="240"/>
      <c r="M48" s="241"/>
      <c r="N48" s="241"/>
      <c r="O48" s="241"/>
      <c r="P48" s="241"/>
      <c r="Q48" s="241"/>
      <c r="R48" s="241"/>
      <c r="S48" s="241"/>
      <c r="T48" s="83" t="s">
        <v>71</v>
      </c>
      <c r="U48" s="244"/>
      <c r="V48" s="245"/>
      <c r="W48" s="245"/>
      <c r="X48" s="245"/>
      <c r="Y48" s="245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45"/>
      <c r="AO48" s="45"/>
      <c r="AP48" s="45"/>
      <c r="AQ48" s="25"/>
      <c r="AR48" s="25"/>
      <c r="AS48" s="25"/>
      <c r="AT48" s="25"/>
      <c r="AU48" s="25"/>
      <c r="AV48" s="25"/>
      <c r="AW48" s="26"/>
      <c r="AX48" s="26"/>
      <c r="AY48" s="26"/>
      <c r="AZ48" s="25"/>
      <c r="BA48" s="25"/>
    </row>
    <row r="49" spans="1:53" s="2" customFormat="1" ht="25.05" x14ac:dyDescent="0.3">
      <c r="A49" s="235" t="s">
        <v>74</v>
      </c>
      <c r="B49" s="236"/>
      <c r="C49" s="236"/>
      <c r="D49" s="236"/>
      <c r="E49" s="236"/>
      <c r="F49" s="236"/>
      <c r="G49" s="236"/>
      <c r="H49" s="236"/>
      <c r="I49" s="237"/>
      <c r="J49" s="238" t="s">
        <v>6</v>
      </c>
      <c r="K49" s="239"/>
      <c r="L49" s="240"/>
      <c r="M49" s="241"/>
      <c r="N49" s="241"/>
      <c r="O49" s="241"/>
      <c r="P49" s="241"/>
      <c r="Q49" s="241"/>
      <c r="R49" s="241"/>
      <c r="S49" s="241"/>
      <c r="T49" s="83" t="s">
        <v>71</v>
      </c>
      <c r="U49" s="246"/>
      <c r="V49" s="247"/>
      <c r="W49" s="247"/>
      <c r="X49" s="247"/>
      <c r="Y49" s="247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45"/>
      <c r="AO49" s="45"/>
      <c r="AP49" s="45"/>
      <c r="AQ49" s="25"/>
      <c r="AR49" s="25"/>
      <c r="AS49" s="25"/>
      <c r="AT49" s="25"/>
      <c r="AU49" s="25"/>
      <c r="AV49" s="25"/>
      <c r="AW49" s="26"/>
      <c r="AX49" s="26"/>
      <c r="AY49" s="26"/>
      <c r="AZ49" s="25"/>
      <c r="BA49" s="25"/>
    </row>
    <row r="50" spans="1:53" s="2" customFormat="1" x14ac:dyDescent="0.3">
      <c r="A50" s="12"/>
      <c r="B50" s="3"/>
      <c r="C50" s="4"/>
      <c r="D50" s="5"/>
      <c r="E50" s="3"/>
      <c r="F50" s="3"/>
      <c r="G50" s="3"/>
      <c r="H50" s="6"/>
      <c r="I50" s="4"/>
      <c r="J50" s="3"/>
      <c r="K50" s="3"/>
      <c r="L50" s="13"/>
      <c r="M50" s="13"/>
      <c r="N50" s="13"/>
      <c r="O50" s="13"/>
      <c r="P50" s="13"/>
      <c r="Q50" s="13"/>
      <c r="R50" s="1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45"/>
      <c r="AO50" s="45"/>
      <c r="AP50" s="45"/>
      <c r="AQ50" s="25"/>
      <c r="AR50" s="25"/>
      <c r="AS50" s="25"/>
      <c r="AT50" s="25"/>
      <c r="AU50" s="25"/>
      <c r="AV50" s="25"/>
      <c r="AW50" s="26"/>
      <c r="AX50" s="26"/>
      <c r="AY50" s="26"/>
      <c r="AZ50" s="25"/>
      <c r="BA50" s="25"/>
    </row>
    <row r="51" spans="1:53" s="2" customFormat="1" x14ac:dyDescent="0.3">
      <c r="A51" s="12"/>
      <c r="B51" s="3"/>
      <c r="C51" s="4"/>
      <c r="D51" s="5"/>
      <c r="E51" s="3"/>
      <c r="F51" s="3"/>
      <c r="G51" s="3"/>
      <c r="H51" s="6"/>
      <c r="I51" s="4"/>
      <c r="J51" s="3"/>
      <c r="K51" s="3"/>
      <c r="L51" s="13"/>
      <c r="M51" s="13"/>
      <c r="N51" s="13"/>
      <c r="O51" s="13"/>
      <c r="P51" s="13"/>
      <c r="Q51" s="13"/>
      <c r="R51" s="1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45"/>
      <c r="AO51" s="45"/>
      <c r="AP51" s="45"/>
      <c r="AQ51" s="25"/>
      <c r="AR51" s="25"/>
      <c r="AS51" s="25"/>
      <c r="AT51" s="25"/>
      <c r="AU51" s="25"/>
      <c r="AV51" s="25"/>
      <c r="AW51" s="26"/>
      <c r="AX51" s="26"/>
      <c r="AY51" s="26"/>
      <c r="AZ51" s="25"/>
      <c r="BA51" s="25"/>
    </row>
    <row r="52" spans="1:53" s="2" customFormat="1" x14ac:dyDescent="0.3">
      <c r="A52" s="12"/>
      <c r="B52" s="3"/>
      <c r="C52" s="4"/>
      <c r="D52" s="5"/>
      <c r="E52" s="3"/>
      <c r="F52" s="3"/>
      <c r="G52" s="3"/>
      <c r="H52" s="6"/>
      <c r="I52" s="4"/>
      <c r="J52" s="3"/>
      <c r="K52" s="3"/>
      <c r="L52" s="13"/>
      <c r="M52" s="13"/>
      <c r="N52" s="13"/>
      <c r="O52" s="13"/>
      <c r="P52" s="13"/>
      <c r="Q52" s="13"/>
      <c r="R52" s="1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45"/>
      <c r="AO52" s="45"/>
      <c r="AP52" s="45"/>
      <c r="AQ52" s="25"/>
      <c r="AR52" s="25"/>
      <c r="AS52" s="25"/>
      <c r="AT52" s="25"/>
      <c r="AU52" s="25"/>
      <c r="AV52" s="25"/>
      <c r="AW52" s="26"/>
      <c r="AX52" s="26"/>
      <c r="AY52" s="26"/>
      <c r="AZ52" s="25"/>
      <c r="BA52" s="25"/>
    </row>
    <row r="53" spans="1:53" s="2" customFormat="1" x14ac:dyDescent="0.3">
      <c r="A53" s="12"/>
      <c r="B53" s="3"/>
      <c r="C53" s="4"/>
      <c r="D53" s="5"/>
      <c r="E53" s="3"/>
      <c r="F53" s="3"/>
      <c r="G53" s="3"/>
      <c r="H53" s="6"/>
      <c r="I53" s="4"/>
      <c r="J53" s="3"/>
      <c r="K53" s="3"/>
      <c r="L53" s="13"/>
      <c r="M53" s="13"/>
      <c r="N53" s="13"/>
      <c r="O53" s="13"/>
      <c r="P53" s="13"/>
      <c r="Q53" s="13"/>
      <c r="R53" s="1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45"/>
      <c r="AO53" s="45"/>
      <c r="AP53" s="45"/>
      <c r="AQ53" s="25"/>
      <c r="AR53" s="25"/>
      <c r="AS53" s="25"/>
      <c r="AT53" s="25"/>
      <c r="AU53" s="25"/>
      <c r="AV53" s="25"/>
      <c r="AW53" s="26"/>
      <c r="AX53" s="26"/>
      <c r="AY53" s="26"/>
      <c r="AZ53" s="25"/>
      <c r="BA53" s="25"/>
    </row>
    <row r="63" spans="1:53" x14ac:dyDescent="0.3">
      <c r="AT63" s="25" t="b">
        <v>1</v>
      </c>
    </row>
  </sheetData>
  <mergeCells count="270">
    <mergeCell ref="A3:I3"/>
    <mergeCell ref="L3:T3"/>
    <mergeCell ref="U3:Y3"/>
    <mergeCell ref="A13:Y13"/>
    <mergeCell ref="A11:I11"/>
    <mergeCell ref="L11:S11"/>
    <mergeCell ref="J11:K11"/>
    <mergeCell ref="A12:I12"/>
    <mergeCell ref="J12:K12"/>
    <mergeCell ref="L12:S12"/>
    <mergeCell ref="U11:Y12"/>
    <mergeCell ref="P5:R5"/>
    <mergeCell ref="P6:R6"/>
    <mergeCell ref="A49:I49"/>
    <mergeCell ref="J49:K49"/>
    <mergeCell ref="L49:S49"/>
    <mergeCell ref="U46:Y49"/>
    <mergeCell ref="A46:I46"/>
    <mergeCell ref="J46:K46"/>
    <mergeCell ref="L46:S46"/>
    <mergeCell ref="A47:I47"/>
    <mergeCell ref="J47:K47"/>
    <mergeCell ref="L47:S47"/>
    <mergeCell ref="A48:I48"/>
    <mergeCell ref="J48:K48"/>
    <mergeCell ref="L48:S48"/>
    <mergeCell ref="J24:K25"/>
    <mergeCell ref="AJ36:AJ37"/>
    <mergeCell ref="A8:I8"/>
    <mergeCell ref="AW42:AW43"/>
    <mergeCell ref="A45:K45"/>
    <mergeCell ref="L45:T45"/>
    <mergeCell ref="AQ42:AQ43"/>
    <mergeCell ref="AR42:AR43"/>
    <mergeCell ref="AS42:AS43"/>
    <mergeCell ref="AT42:AT43"/>
    <mergeCell ref="L42:R42"/>
    <mergeCell ref="L43:R43"/>
    <mergeCell ref="L44:R44"/>
    <mergeCell ref="J42:K44"/>
    <mergeCell ref="D42:I44"/>
    <mergeCell ref="AU42:AU43"/>
    <mergeCell ref="AV42:AV43"/>
    <mergeCell ref="AN42:AN43"/>
    <mergeCell ref="AO42:AO43"/>
    <mergeCell ref="U45:Y45"/>
    <mergeCell ref="AP42:AP43"/>
    <mergeCell ref="U42:Y44"/>
    <mergeCell ref="A9:Y9"/>
    <mergeCell ref="AZ22:AZ23"/>
    <mergeCell ref="AT30:AT31"/>
    <mergeCell ref="AU30:AU31"/>
    <mergeCell ref="AO14:AO15"/>
    <mergeCell ref="AP14:AP15"/>
    <mergeCell ref="L30:S31"/>
    <mergeCell ref="U20:Y21"/>
    <mergeCell ref="U22:Y23"/>
    <mergeCell ref="U24:Y25"/>
    <mergeCell ref="U26:Y27"/>
    <mergeCell ref="AS26:AS27"/>
    <mergeCell ref="AT26:AT27"/>
    <mergeCell ref="AO28:AO29"/>
    <mergeCell ref="AP28:AP29"/>
    <mergeCell ref="AS28:AS29"/>
    <mergeCell ref="AT24:AT25"/>
    <mergeCell ref="AR26:AR27"/>
    <mergeCell ref="T14:T15"/>
    <mergeCell ref="AR24:AR25"/>
    <mergeCell ref="AP26:AP27"/>
    <mergeCell ref="AR30:AR31"/>
    <mergeCell ref="AS30:AS31"/>
    <mergeCell ref="AY20:AY21"/>
    <mergeCell ref="AZ20:AZ21"/>
    <mergeCell ref="AX28:AX29"/>
    <mergeCell ref="AY28:AY29"/>
    <mergeCell ref="AZ28:AZ29"/>
    <mergeCell ref="AR32:AU33"/>
    <mergeCell ref="AX30:AX31"/>
    <mergeCell ref="AY30:AY31"/>
    <mergeCell ref="AZ30:AZ31"/>
    <mergeCell ref="AR28:AR29"/>
    <mergeCell ref="AT36:AT37"/>
    <mergeCell ref="AS36:AS37"/>
    <mergeCell ref="AW20:AW21"/>
    <mergeCell ref="AU22:AU23"/>
    <mergeCell ref="AW22:AW23"/>
    <mergeCell ref="AX20:AX21"/>
    <mergeCell ref="AW33:AZ33"/>
    <mergeCell ref="AV26:AV27"/>
    <mergeCell ref="AW26:AW27"/>
    <mergeCell ref="AX26:AX27"/>
    <mergeCell ref="AY26:AY27"/>
    <mergeCell ref="AZ26:AZ27"/>
    <mergeCell ref="AU26:AU27"/>
    <mergeCell ref="AZ24:AZ25"/>
    <mergeCell ref="AU24:AU25"/>
    <mergeCell ref="AV24:AV25"/>
    <mergeCell ref="AW24:AW25"/>
    <mergeCell ref="AX24:AX25"/>
    <mergeCell ref="AY24:AY25"/>
    <mergeCell ref="AX22:AX23"/>
    <mergeCell ref="AY22:AY23"/>
    <mergeCell ref="AW30:AW31"/>
    <mergeCell ref="AW32:AZ32"/>
    <mergeCell ref="AV30:AV31"/>
    <mergeCell ref="AV28:AV29"/>
    <mergeCell ref="AW28:AW29"/>
    <mergeCell ref="AV18:AV19"/>
    <mergeCell ref="T26:T27"/>
    <mergeCell ref="L28:S29"/>
    <mergeCell ref="T28:T29"/>
    <mergeCell ref="L20:S21"/>
    <mergeCell ref="T20:T21"/>
    <mergeCell ref="AO20:AO21"/>
    <mergeCell ref="L22:S23"/>
    <mergeCell ref="T22:T23"/>
    <mergeCell ref="AR22:AR23"/>
    <mergeCell ref="AS22:AS23"/>
    <mergeCell ref="AT22:AT23"/>
    <mergeCell ref="AS20:AS21"/>
    <mergeCell ref="AT20:AT21"/>
    <mergeCell ref="AQ14:AQ33"/>
    <mergeCell ref="AR20:AR21"/>
    <mergeCell ref="AV16:AV17"/>
    <mergeCell ref="AP20:AP21"/>
    <mergeCell ref="AV22:AV23"/>
    <mergeCell ref="AT28:AT29"/>
    <mergeCell ref="AU28:AU29"/>
    <mergeCell ref="AU20:AU21"/>
    <mergeCell ref="AV20:AV21"/>
    <mergeCell ref="AS24:AS25"/>
    <mergeCell ref="L10:T10"/>
    <mergeCell ref="A4:Y4"/>
    <mergeCell ref="A7:Y7"/>
    <mergeCell ref="AN13:AP13"/>
    <mergeCell ref="AZ16:AZ17"/>
    <mergeCell ref="L8:T8"/>
    <mergeCell ref="L18:S19"/>
    <mergeCell ref="AR18:AR19"/>
    <mergeCell ref="AT14:AT15"/>
    <mergeCell ref="AR14:AR15"/>
    <mergeCell ref="AS14:AS15"/>
    <mergeCell ref="AS18:AS19"/>
    <mergeCell ref="AO18:AO19"/>
    <mergeCell ref="AP18:AP19"/>
    <mergeCell ref="U14:Y15"/>
    <mergeCell ref="U16:Y17"/>
    <mergeCell ref="U18:Y19"/>
    <mergeCell ref="AU14:AU15"/>
    <mergeCell ref="AY16:AY17"/>
    <mergeCell ref="AO16:AO17"/>
    <mergeCell ref="AP16:AP17"/>
    <mergeCell ref="AR16:AR17"/>
    <mergeCell ref="AS16:AS17"/>
    <mergeCell ref="AT16:AT17"/>
    <mergeCell ref="L26:S27"/>
    <mergeCell ref="AO22:AO23"/>
    <mergeCell ref="AP22:AP23"/>
    <mergeCell ref="AO24:AO25"/>
    <mergeCell ref="AP24:AP25"/>
    <mergeCell ref="AO26:AO27"/>
    <mergeCell ref="AW16:AW17"/>
    <mergeCell ref="A2:Y2"/>
    <mergeCell ref="A1:Y1"/>
    <mergeCell ref="T18:T19"/>
    <mergeCell ref="J18:K19"/>
    <mergeCell ref="C18:I19"/>
    <mergeCell ref="A14:A15"/>
    <mergeCell ref="A5:C5"/>
    <mergeCell ref="G5:H5"/>
    <mergeCell ref="B6:C6"/>
    <mergeCell ref="G6:H6"/>
    <mergeCell ref="B10:C10"/>
    <mergeCell ref="D10:I10"/>
    <mergeCell ref="J10:K10"/>
    <mergeCell ref="B18:B19"/>
    <mergeCell ref="U10:Y10"/>
    <mergeCell ref="C14:I15"/>
    <mergeCell ref="U8:Y8"/>
    <mergeCell ref="C20:I21"/>
    <mergeCell ref="J20:K21"/>
    <mergeCell ref="A24:A25"/>
    <mergeCell ref="C24:I25"/>
    <mergeCell ref="AZ14:AZ15"/>
    <mergeCell ref="AW18:AW19"/>
    <mergeCell ref="AX18:AX19"/>
    <mergeCell ref="AY18:AY19"/>
    <mergeCell ref="AZ18:AZ19"/>
    <mergeCell ref="AY14:AY15"/>
    <mergeCell ref="AW14:AW15"/>
    <mergeCell ref="AX14:AX15"/>
    <mergeCell ref="L24:S25"/>
    <mergeCell ref="T24:T25"/>
    <mergeCell ref="A18:A19"/>
    <mergeCell ref="J14:K15"/>
    <mergeCell ref="B14:B15"/>
    <mergeCell ref="L14:S15"/>
    <mergeCell ref="AU16:AU17"/>
    <mergeCell ref="AX16:AX17"/>
    <mergeCell ref="AN14:AN33"/>
    <mergeCell ref="AV14:AV15"/>
    <mergeCell ref="AT18:AT19"/>
    <mergeCell ref="AU18:AU19"/>
    <mergeCell ref="AN35:AP35"/>
    <mergeCell ref="U36:Y37"/>
    <mergeCell ref="AO32:AP33"/>
    <mergeCell ref="AN36:AN37"/>
    <mergeCell ref="AO36:AO37"/>
    <mergeCell ref="AP36:AP37"/>
    <mergeCell ref="AO30:AO31"/>
    <mergeCell ref="AP30:AP31"/>
    <mergeCell ref="A32:K33"/>
    <mergeCell ref="T30:T31"/>
    <mergeCell ref="A34:Y35"/>
    <mergeCell ref="A30:A31"/>
    <mergeCell ref="J30:K31"/>
    <mergeCell ref="J36:K37"/>
    <mergeCell ref="S36:S37"/>
    <mergeCell ref="T36:T37"/>
    <mergeCell ref="C30:I31"/>
    <mergeCell ref="U32:X32"/>
    <mergeCell ref="L33:T33"/>
    <mergeCell ref="U28:Y31"/>
    <mergeCell ref="U33:X33"/>
    <mergeCell ref="A28:A29"/>
    <mergeCell ref="C28:I29"/>
    <mergeCell ref="J28:K29"/>
    <mergeCell ref="U39:Y39"/>
    <mergeCell ref="U38:Y38"/>
    <mergeCell ref="AN38:AP38"/>
    <mergeCell ref="A39:I39"/>
    <mergeCell ref="AN40:AW40"/>
    <mergeCell ref="AK36:AK37"/>
    <mergeCell ref="AL36:AL37"/>
    <mergeCell ref="AM36:AM37"/>
    <mergeCell ref="AU36:AU37"/>
    <mergeCell ref="L38:T38"/>
    <mergeCell ref="A38:K38"/>
    <mergeCell ref="A40:K41"/>
    <mergeCell ref="L41:Y41"/>
    <mergeCell ref="U40:X40"/>
    <mergeCell ref="L40:S40"/>
    <mergeCell ref="AV36:AV37"/>
    <mergeCell ref="AW36:AW37"/>
    <mergeCell ref="AR36:AR37"/>
    <mergeCell ref="AQ36:AQ37"/>
    <mergeCell ref="A42:C44"/>
    <mergeCell ref="A16:A17"/>
    <mergeCell ref="B16:B17"/>
    <mergeCell ref="C16:I17"/>
    <mergeCell ref="J16:K17"/>
    <mergeCell ref="L16:S17"/>
    <mergeCell ref="T16:T17"/>
    <mergeCell ref="A36:I37"/>
    <mergeCell ref="L36:R37"/>
    <mergeCell ref="B20:B21"/>
    <mergeCell ref="B22:B23"/>
    <mergeCell ref="B24:B25"/>
    <mergeCell ref="B26:B27"/>
    <mergeCell ref="B28:B29"/>
    <mergeCell ref="A20:A21"/>
    <mergeCell ref="A22:A23"/>
    <mergeCell ref="C22:I23"/>
    <mergeCell ref="J22:K23"/>
    <mergeCell ref="J26:K27"/>
    <mergeCell ref="A26:A27"/>
    <mergeCell ref="C26:I27"/>
    <mergeCell ref="J39:K39"/>
    <mergeCell ref="L39:R39"/>
    <mergeCell ref="B30:B31"/>
  </mergeCells>
  <phoneticPr fontId="1" type="noConversion"/>
  <conditionalFormatting sqref="B14:B15">
    <cfRule type="expression" dxfId="20" priority="266">
      <formula>$AR$14&gt;0</formula>
    </cfRule>
  </conditionalFormatting>
  <conditionalFormatting sqref="B16:B17">
    <cfRule type="expression" dxfId="19" priority="293">
      <formula>$AT$16&gt;0</formula>
    </cfRule>
  </conditionalFormatting>
  <conditionalFormatting sqref="B18:B19">
    <cfRule type="expression" dxfId="18" priority="283">
      <formula>$AR$18&gt;0</formula>
    </cfRule>
  </conditionalFormatting>
  <conditionalFormatting sqref="B20:B21">
    <cfRule type="expression" dxfId="17" priority="284">
      <formula>$AR$20&gt;0</formula>
    </cfRule>
  </conditionalFormatting>
  <conditionalFormatting sqref="B22:B23">
    <cfRule type="expression" dxfId="16" priority="285">
      <formula>$AR$22&gt;0</formula>
    </cfRule>
  </conditionalFormatting>
  <conditionalFormatting sqref="B24:B25">
    <cfRule type="expression" dxfId="15" priority="286">
      <formula>$AR$24&gt;0</formula>
    </cfRule>
  </conditionalFormatting>
  <conditionalFormatting sqref="B26:B27">
    <cfRule type="expression" dxfId="14" priority="287">
      <formula>$AR$26&gt;0</formula>
    </cfRule>
  </conditionalFormatting>
  <conditionalFormatting sqref="B28:B29">
    <cfRule type="expression" dxfId="13" priority="288">
      <formula>$AR$28&gt;0</formula>
    </cfRule>
  </conditionalFormatting>
  <conditionalFormatting sqref="B30:B31">
    <cfRule type="expression" dxfId="12" priority="289">
      <formula>$AR$30&gt;0</formula>
    </cfRule>
  </conditionalFormatting>
  <conditionalFormatting sqref="L14:S15">
    <cfRule type="expression" dxfId="11" priority="267">
      <formula>$AT$14=1</formula>
    </cfRule>
  </conditionalFormatting>
  <conditionalFormatting sqref="L16:S17">
    <cfRule type="expression" dxfId="10" priority="291">
      <formula>$AT$16&gt;0</formula>
    </cfRule>
  </conditionalFormatting>
  <conditionalFormatting sqref="L18:S19">
    <cfRule type="expression" dxfId="9" priority="269">
      <formula>$AT$18&gt;0</formula>
    </cfRule>
  </conditionalFormatting>
  <conditionalFormatting sqref="L20:S21">
    <cfRule type="expression" dxfId="8" priority="271">
      <formula>$AT$20&gt;0</formula>
    </cfRule>
  </conditionalFormatting>
  <conditionalFormatting sqref="L22:S23">
    <cfRule type="expression" dxfId="7" priority="273">
      <formula>$AT$22=1</formula>
    </cfRule>
  </conditionalFormatting>
  <conditionalFormatting sqref="L24:S25">
    <cfRule type="expression" dxfId="6" priority="275">
      <formula>$AT$24=1</formula>
    </cfRule>
  </conditionalFormatting>
  <conditionalFormatting sqref="L26:S27">
    <cfRule type="expression" dxfId="5" priority="277">
      <formula>$AT$26=1</formula>
    </cfRule>
  </conditionalFormatting>
  <conditionalFormatting sqref="L28:S29">
    <cfRule type="expression" dxfId="4" priority="279">
      <formula>$AT$28=1</formula>
    </cfRule>
  </conditionalFormatting>
  <conditionalFormatting sqref="L30:S31">
    <cfRule type="expression" dxfId="3" priority="281">
      <formula>$AT$30=1</formula>
    </cfRule>
  </conditionalFormatting>
  <conditionalFormatting sqref="S36:S37">
    <cfRule type="expression" dxfId="2" priority="251">
      <formula>$AT$36=1</formula>
    </cfRule>
  </conditionalFormatting>
  <conditionalFormatting sqref="S39">
    <cfRule type="expression" dxfId="1" priority="263">
      <formula>$AT$39=1</formula>
    </cfRule>
  </conditionalFormatting>
  <conditionalFormatting sqref="S42:S43">
    <cfRule type="expression" dxfId="0" priority="252">
      <formula>$AT$42=1</formula>
    </cfRule>
  </conditionalFormatting>
  <printOptions horizontalCentered="1"/>
  <pageMargins left="0.19685039370078741" right="0.19685039370078741" top="0.39370078740157483" bottom="0.19685039370078741" header="0.39370078740157483" footer="0.19685039370078741"/>
  <pageSetup paperSize="8" scale="69" orientation="portrait" r:id="rId1"/>
  <headerFooter>
    <oddFooter>&amp;C&amp;"標楷體,標準"第 &amp;P 頁，共 &amp;N 頁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89" r:id="rId4" name="Check Box 17">
              <controlPr locked="0" defaultSize="0" autoFill="0" autoLine="0" autoPict="0">
                <anchor moveWithCells="1">
                  <from>
                    <xdr:col>1</xdr:col>
                    <xdr:colOff>174929</xdr:colOff>
                    <xdr:row>13</xdr:row>
                    <xdr:rowOff>119270</xdr:rowOff>
                  </from>
                  <to>
                    <xdr:col>2</xdr:col>
                    <xdr:colOff>286247</xdr:colOff>
                    <xdr:row>14</xdr:row>
                    <xdr:rowOff>87464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r:id="rId5" name="Check Box 18">
              <controlPr locked="0" defaultSize="0" autoFill="0" autoLine="0" autoPict="0">
                <anchor moveWithCells="1">
                  <from>
                    <xdr:col>1</xdr:col>
                    <xdr:colOff>174929</xdr:colOff>
                    <xdr:row>17</xdr:row>
                    <xdr:rowOff>119270</xdr:rowOff>
                  </from>
                  <to>
                    <xdr:col>2</xdr:col>
                    <xdr:colOff>286247</xdr:colOff>
                    <xdr:row>18</xdr:row>
                    <xdr:rowOff>87464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r:id="rId6" name="Check Box 19">
              <controlPr locked="0" defaultSize="0" autoFill="0" autoLine="0" autoPict="0">
                <anchor moveWithCells="1">
                  <from>
                    <xdr:col>1</xdr:col>
                    <xdr:colOff>174929</xdr:colOff>
                    <xdr:row>19</xdr:row>
                    <xdr:rowOff>119270</xdr:rowOff>
                  </from>
                  <to>
                    <xdr:col>2</xdr:col>
                    <xdr:colOff>286247</xdr:colOff>
                    <xdr:row>20</xdr:row>
                    <xdr:rowOff>87464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r:id="rId7" name="Check Box 20">
              <controlPr locked="0" defaultSize="0" autoFill="0" autoLine="0" autoPict="0">
                <anchor moveWithCells="1">
                  <from>
                    <xdr:col>1</xdr:col>
                    <xdr:colOff>174929</xdr:colOff>
                    <xdr:row>21</xdr:row>
                    <xdr:rowOff>119270</xdr:rowOff>
                  </from>
                  <to>
                    <xdr:col>2</xdr:col>
                    <xdr:colOff>286247</xdr:colOff>
                    <xdr:row>22</xdr:row>
                    <xdr:rowOff>87464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r:id="rId8" name="Check Box 23">
              <controlPr locked="0" defaultSize="0" autoFill="0" autoLine="0" autoPict="0">
                <anchor moveWithCells="1">
                  <from>
                    <xdr:col>1</xdr:col>
                    <xdr:colOff>174929</xdr:colOff>
                    <xdr:row>23</xdr:row>
                    <xdr:rowOff>119270</xdr:rowOff>
                  </from>
                  <to>
                    <xdr:col>2</xdr:col>
                    <xdr:colOff>286247</xdr:colOff>
                    <xdr:row>24</xdr:row>
                    <xdr:rowOff>87464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r:id="rId9" name="Check Box 24">
              <controlPr locked="0" defaultSize="0" autoFill="0" autoLine="0" autoPict="0">
                <anchor moveWithCells="1">
                  <from>
                    <xdr:col>1</xdr:col>
                    <xdr:colOff>174929</xdr:colOff>
                    <xdr:row>25</xdr:row>
                    <xdr:rowOff>119270</xdr:rowOff>
                  </from>
                  <to>
                    <xdr:col>2</xdr:col>
                    <xdr:colOff>286247</xdr:colOff>
                    <xdr:row>26</xdr:row>
                    <xdr:rowOff>87464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r:id="rId10" name="Check Box 27">
              <controlPr locked="0" defaultSize="0" autoFill="0" autoLine="0" autoPict="0">
                <anchor moveWithCells="1">
                  <from>
                    <xdr:col>1</xdr:col>
                    <xdr:colOff>174929</xdr:colOff>
                    <xdr:row>27</xdr:row>
                    <xdr:rowOff>119270</xdr:rowOff>
                  </from>
                  <to>
                    <xdr:col>2</xdr:col>
                    <xdr:colOff>286247</xdr:colOff>
                    <xdr:row>28</xdr:row>
                    <xdr:rowOff>87464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r:id="rId11" name="Check Box 28">
              <controlPr locked="0" defaultSize="0" autoFill="0" autoLine="0" autoPict="0">
                <anchor moveWithCells="1">
                  <from>
                    <xdr:col>1</xdr:col>
                    <xdr:colOff>174929</xdr:colOff>
                    <xdr:row>29</xdr:row>
                    <xdr:rowOff>119270</xdr:rowOff>
                  </from>
                  <to>
                    <xdr:col>2</xdr:col>
                    <xdr:colOff>286247</xdr:colOff>
                    <xdr:row>30</xdr:row>
                    <xdr:rowOff>87464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3" r:id="rId12" name="Check Box 41">
              <controlPr locked="0" defaultSize="0" autoFill="0" autoLine="0" autoPict="0">
                <anchor moveWithCells="1">
                  <from>
                    <xdr:col>1</xdr:col>
                    <xdr:colOff>174929</xdr:colOff>
                    <xdr:row>15</xdr:row>
                    <xdr:rowOff>341906</xdr:rowOff>
                  </from>
                  <to>
                    <xdr:col>2</xdr:col>
                    <xdr:colOff>302150</xdr:colOff>
                    <xdr:row>16</xdr:row>
                    <xdr:rowOff>111318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2</vt:i4>
      </vt:variant>
    </vt:vector>
  </HeadingPairs>
  <TitlesOfParts>
    <vt:vector size="3" baseType="lpstr">
      <vt:lpstr>附表4-2一般辦公室翻修計畫成本概算表</vt:lpstr>
      <vt:lpstr>'附表4-2一般辦公室翻修計畫成本概算表'!Print_Area</vt:lpstr>
      <vt:lpstr>'附表4-2一般辦公室翻修計畫成本概算表'!Print_Titles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賴冠岑</dc:creator>
  <cp:lastModifiedBy>技術處一科-張學斌(ryan0977)</cp:lastModifiedBy>
  <cp:lastPrinted>2023-02-14T03:24:43Z</cp:lastPrinted>
  <dcterms:created xsi:type="dcterms:W3CDTF">2023-01-31T08:54:23Z</dcterms:created>
  <dcterms:modified xsi:type="dcterms:W3CDTF">2026-05-28T09:57:59Z</dcterms:modified>
</cp:coreProperties>
</file>