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思亭(1120822後)\8.兩公約、性別相關\01_性別平等\02_性別平等專案小組\114年\第一次會議_1140529\1140506_會議資料\附件4_統計資料\"/>
    </mc:Choice>
  </mc:AlternateContent>
  <xr:revisionPtr revIDLastSave="0" documentId="13_ncr:1_{720828AE-DA2A-4243-B7D6-6BD0454CED23}" xr6:coauthVersionLast="47" xr6:coauthVersionMax="47" xr10:uidLastSave="{00000000-0000-0000-0000-000000000000}"/>
  <bookViews>
    <workbookView xWindow="11610" yWindow="2025" windowWidth="16125" windowHeight="12390" tabRatio="772" xr2:uid="{E2BBE193-8943-4BE1-9E5E-1EA194295D7E}"/>
  </bookViews>
  <sheets>
    <sheet name="表17-採購評選專家學者資料庫性別比例" sheetId="5" r:id="rId1"/>
  </sheets>
  <definedNames>
    <definedName name="_xlnm.Print_Area" localSheetId="0">'表17-採購評選專家學者資料庫性別比例'!$A$1:$M$27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5" l="1"/>
  <c r="G24" i="5"/>
  <c r="E24" i="5"/>
  <c r="E16" i="5"/>
  <c r="E22" i="5"/>
  <c r="M24" i="5"/>
  <c r="L24" i="5"/>
  <c r="H24" i="5"/>
  <c r="H22" i="5"/>
  <c r="G22" i="5"/>
  <c r="M20" i="5"/>
  <c r="L20" i="5"/>
  <c r="J20" i="5"/>
  <c r="H20" i="5"/>
  <c r="G20" i="5"/>
  <c r="E20" i="5"/>
  <c r="M22" i="5"/>
  <c r="L22" i="5"/>
  <c r="J22" i="5"/>
  <c r="E18" i="5"/>
  <c r="B17" i="5"/>
  <c r="H18" i="5" s="1"/>
  <c r="H16" i="5"/>
  <c r="L18" i="5"/>
  <c r="J18" i="5"/>
  <c r="G18" i="5"/>
  <c r="M16" i="5"/>
  <c r="L16" i="5"/>
  <c r="G16" i="5"/>
  <c r="J16" i="5"/>
  <c r="B6" i="5"/>
  <c r="H6" i="5" s="1"/>
  <c r="B7" i="5"/>
  <c r="M7" i="5" s="1"/>
  <c r="B8" i="5"/>
  <c r="M8" i="5" s="1"/>
  <c r="B9" i="5"/>
  <c r="H9" i="5" s="1"/>
  <c r="B10" i="5"/>
  <c r="M10" i="5" s="1"/>
  <c r="B11" i="5"/>
  <c r="H11" i="5" s="1"/>
  <c r="B12" i="5"/>
  <c r="H12" i="5" s="1"/>
  <c r="B13" i="5"/>
  <c r="M13" i="5" s="1"/>
  <c r="B14" i="5"/>
  <c r="M14" i="5" s="1"/>
  <c r="B5" i="5"/>
  <c r="M5" i="5" s="1"/>
  <c r="H7" i="5"/>
  <c r="C7" i="5" s="1"/>
  <c r="H10" i="5"/>
  <c r="H5" i="5"/>
  <c r="C5" i="5" s="1"/>
  <c r="M11" i="5" l="1"/>
  <c r="C11" i="5" s="1"/>
  <c r="M9" i="5"/>
  <c r="C9" i="5" s="1"/>
  <c r="M18" i="5"/>
  <c r="C10" i="5"/>
  <c r="H13" i="5"/>
  <c r="C13" i="5" s="1"/>
  <c r="M12" i="5"/>
  <c r="C12" i="5" s="1"/>
  <c r="H14" i="5"/>
  <c r="C14" i="5" s="1"/>
  <c r="H8" i="5"/>
  <c r="C8" i="5" s="1"/>
  <c r="M6" i="5"/>
  <c r="C6" i="5" s="1"/>
</calcChain>
</file>

<file path=xl/sharedStrings.xml><?xml version="1.0" encoding="utf-8"?>
<sst xmlns="http://schemas.openxmlformats.org/spreadsheetml/2006/main" count="49" uniqueCount="27">
  <si>
    <r>
      <t>100年</t>
    </r>
    <r>
      <rPr>
        <sz val="11"/>
        <rFont val="新細明體"/>
        <family val="1"/>
        <charset val="136"/>
      </rPr>
      <t/>
    </r>
  </si>
  <si>
    <t>年別</t>
    <phoneticPr fontId="3" type="noConversion"/>
  </si>
  <si>
    <t>總計</t>
    <phoneticPr fontId="3" type="noConversion"/>
  </si>
  <si>
    <t>男</t>
    <phoneticPr fontId="3" type="noConversion"/>
  </si>
  <si>
    <t>女</t>
    <phoneticPr fontId="3" type="noConversion"/>
  </si>
  <si>
    <t>101年</t>
    <phoneticPr fontId="3" type="noConversion"/>
  </si>
  <si>
    <t>99年</t>
    <phoneticPr fontId="3" type="noConversion"/>
  </si>
  <si>
    <t>102年</t>
    <phoneticPr fontId="3" type="noConversion"/>
  </si>
  <si>
    <t>103年</t>
    <phoneticPr fontId="3" type="noConversion"/>
  </si>
  <si>
    <t>104年</t>
  </si>
  <si>
    <t>105年</t>
  </si>
  <si>
    <t>106年</t>
    <phoneticPr fontId="3" type="noConversion"/>
  </si>
  <si>
    <t>107年</t>
    <phoneticPr fontId="3" type="noConversion"/>
  </si>
  <si>
    <t>資料來源：企劃處</t>
    <phoneticPr fontId="3" type="noConversion"/>
  </si>
  <si>
    <t>108年</t>
    <phoneticPr fontId="3" type="noConversion"/>
  </si>
  <si>
    <t>表17</t>
    <phoneticPr fontId="3" type="noConversion"/>
  </si>
  <si>
    <t>人數</t>
    <phoneticPr fontId="3" type="noConversion"/>
  </si>
  <si>
    <t>比例</t>
    <phoneticPr fontId="3" type="noConversion"/>
  </si>
  <si>
    <t>109年</t>
    <phoneticPr fontId="3" type="noConversion"/>
  </si>
  <si>
    <t>業界專家</t>
    <phoneticPr fontId="3" type="noConversion"/>
  </si>
  <si>
    <t>學者</t>
    <phoneticPr fontId="3" type="noConversion"/>
  </si>
  <si>
    <t>110年</t>
    <phoneticPr fontId="3" type="noConversion"/>
  </si>
  <si>
    <t>各機關採購評選委員會專家學者參考名單資料庫性別比例</t>
    <phoneticPr fontId="3" type="noConversion"/>
  </si>
  <si>
    <t>111年</t>
    <phoneticPr fontId="3" type="noConversion"/>
  </si>
  <si>
    <t>112年</t>
    <phoneticPr fontId="3" type="noConversion"/>
  </si>
  <si>
    <t>113年</t>
  </si>
  <si>
    <t>備註：
1.性別資料使用：機關辦理採購採最有利標決標時，依政府採購法規定須成立至少5人以上之採購評選委員會，其中專家學者人數至少達三分之一。本資料庫係供機關遴聘專家學者委員之參考，資料庫除提供專家學者之學經歷等資訊以外，並含性別資料，供機關依個案特性及實際需要於遴聘委員時融入性別意識。
2.應用深化：依本會「各機關採購評選委員會專家學者參考名單資料庫」截至113年12月31日止之資料，如以類科別統計，其中計有37個科別之女性比例多於男性(包括餐飲管理、社會福利、營養學、會計、新聞及教育心理與輔導等)，14個科別男女比例各為50%。至於男性比例較高之類科別多為工學類、理學類，其差異除涉及個人所學不同外，亦可能因專家學者性向、興趣及意願而有不同。為提升女性專家學者改善評選環境，本會持續函請機關踴躍推薦品德操守佳之女性人選。
3.自109年起就資料庫中屬業界專家及學者之男女性別進行複分類統計，113年其中屬業界專家之男、女性別比例分別為87.01%及12.99%；屬學者之男、女性別比例分別為77.62%及22.38%，顯示業界專家之性別差異情形較為明顯。                                                                                  
4.未進行國際性別統計比較原因說明：各國未必有建置此資料庫，爰未與國際性別統計比較。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</si>
</sst>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2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8" fillId="17" borderId="2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18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2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/>
    <xf numFmtId="9" fontId="14" fillId="0" borderId="0"/>
  </cellStyleXfs>
  <cellXfs count="55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10" xfId="0" applyFont="1" applyBorder="1" applyAlignment="1">
      <alignment horizontal="center" vertical="center"/>
    </xf>
    <xf numFmtId="9" fontId="5" fillId="0" borderId="10" xfId="23" applyFont="1" applyFill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76" fontId="5" fillId="0" borderId="10" xfId="19" applyNumberFormat="1" applyFont="1" applyFill="1" applyBorder="1" applyAlignment="1">
      <alignment horizontal="center" vertical="center"/>
    </xf>
    <xf numFmtId="10" fontId="5" fillId="0" borderId="10" xfId="23" applyNumberFormat="1" applyFont="1" applyFill="1" applyBorder="1" applyAlignment="1">
      <alignment horizontal="center"/>
    </xf>
    <xf numFmtId="176" fontId="7" fillId="0" borderId="0" xfId="19" applyNumberFormat="1" applyFont="1" applyFill="1"/>
    <xf numFmtId="176" fontId="7" fillId="0" borderId="0" xfId="0" applyNumberFormat="1" applyFont="1"/>
    <xf numFmtId="177" fontId="5" fillId="0" borderId="10" xfId="23" applyNumberFormat="1" applyFont="1" applyFill="1" applyBorder="1" applyAlignment="1">
      <alignment horizontal="center"/>
    </xf>
    <xf numFmtId="177" fontId="5" fillId="0" borderId="10" xfId="19" applyNumberFormat="1" applyFont="1" applyFill="1" applyBorder="1" applyAlignment="1">
      <alignment horizontal="center" vertical="center"/>
    </xf>
    <xf numFmtId="10" fontId="5" fillId="0" borderId="11" xfId="23" applyNumberFormat="1" applyFont="1" applyFill="1" applyBorder="1" applyAlignment="1">
      <alignment horizontal="center"/>
    </xf>
    <xf numFmtId="10" fontId="6" fillId="0" borderId="0" xfId="0" applyNumberFormat="1" applyFont="1"/>
    <xf numFmtId="176" fontId="0" fillId="0" borderId="0" xfId="19" applyNumberFormat="1" applyFont="1" applyFill="1"/>
    <xf numFmtId="176" fontId="0" fillId="0" borderId="0" xfId="0" applyNumberFormat="1"/>
    <xf numFmtId="10" fontId="5" fillId="0" borderId="10" xfId="19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19" applyNumberFormat="1" applyFont="1" applyFill="1" applyBorder="1" applyAlignment="1">
      <alignment horizontal="center" vertical="center"/>
    </xf>
    <xf numFmtId="9" fontId="5" fillId="0" borderId="0" xfId="23" applyFont="1" applyFill="1" applyBorder="1" applyAlignment="1">
      <alignment horizontal="center" vertical="center"/>
    </xf>
    <xf numFmtId="177" fontId="5" fillId="0" borderId="0" xfId="23" applyNumberFormat="1" applyFont="1" applyFill="1" applyBorder="1" applyAlignment="1">
      <alignment horizontal="center"/>
    </xf>
    <xf numFmtId="10" fontId="5" fillId="0" borderId="0" xfId="23" applyNumberFormat="1" applyFont="1" applyFill="1" applyBorder="1" applyAlignment="1">
      <alignment horizontal="center"/>
    </xf>
    <xf numFmtId="177" fontId="5" fillId="0" borderId="0" xfId="19" applyNumberFormat="1" applyFont="1" applyFill="1" applyBorder="1" applyAlignment="1">
      <alignment horizontal="center" vertical="center"/>
    </xf>
    <xf numFmtId="10" fontId="5" fillId="0" borderId="0" xfId="19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76" fontId="5" fillId="0" borderId="10" xfId="19" applyNumberFormat="1" applyFont="1" applyFill="1" applyBorder="1" applyAlignment="1">
      <alignment horizontal="center" vertical="center"/>
    </xf>
    <xf numFmtId="9" fontId="5" fillId="0" borderId="10" xfId="23" applyFont="1" applyFill="1" applyBorder="1" applyAlignment="1">
      <alignment horizontal="center" vertical="center"/>
    </xf>
    <xf numFmtId="9" fontId="5" fillId="0" borderId="10" xfId="23" applyFont="1" applyFill="1" applyBorder="1" applyAlignment="1">
      <alignment horizontal="center"/>
    </xf>
    <xf numFmtId="0" fontId="5" fillId="0" borderId="12" xfId="19" applyNumberFormat="1" applyFont="1" applyFill="1" applyBorder="1" applyAlignment="1">
      <alignment horizontal="center" vertical="center"/>
    </xf>
    <xf numFmtId="0" fontId="5" fillId="0" borderId="13" xfId="19" applyNumberFormat="1" applyFont="1" applyFill="1" applyBorder="1" applyAlignment="1">
      <alignment horizontal="center" vertical="center"/>
    </xf>
    <xf numFmtId="0" fontId="5" fillId="0" borderId="14" xfId="19" applyNumberFormat="1" applyFont="1" applyFill="1" applyBorder="1" applyAlignment="1">
      <alignment horizontal="center" vertical="center"/>
    </xf>
    <xf numFmtId="176" fontId="5" fillId="0" borderId="12" xfId="19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9" fontId="5" fillId="0" borderId="12" xfId="23" applyFont="1" applyFill="1" applyBorder="1" applyAlignment="1">
      <alignment horizontal="center"/>
    </xf>
    <xf numFmtId="9" fontId="5" fillId="0" borderId="14" xfId="23" applyFont="1" applyFill="1" applyBorder="1" applyAlignment="1">
      <alignment horizontal="center"/>
    </xf>
    <xf numFmtId="176" fontId="5" fillId="0" borderId="14" xfId="19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6" fontId="5" fillId="0" borderId="15" xfId="19" applyNumberFormat="1" applyFont="1" applyFill="1" applyBorder="1" applyAlignment="1">
      <alignment horizontal="center" vertical="center"/>
    </xf>
    <xf numFmtId="176" fontId="5" fillId="0" borderId="16" xfId="19" applyNumberFormat="1" applyFont="1" applyFill="1" applyBorder="1" applyAlignment="1">
      <alignment horizontal="center" vertical="center"/>
    </xf>
    <xf numFmtId="9" fontId="5" fillId="0" borderId="15" xfId="23" applyFont="1" applyFill="1" applyBorder="1" applyAlignment="1">
      <alignment horizontal="center" vertical="center"/>
    </xf>
    <xf numFmtId="9" fontId="5" fillId="0" borderId="16" xfId="2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17" xfId="0" quotePrefix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4" xr:uid="{CC3B645A-CF6D-40E2-9638-084B6751BBE1}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百分比" xfId="23" builtinId="5"/>
    <cellStyle name="百分比 2" xfId="45" xr:uid="{8F270F92-0375-40CC-9507-5C6CDC87F70C}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F90A-4DBA-4586-A5F7-1EFBE15E2FFB}">
  <sheetPr>
    <tabColor indexed="42"/>
    <pageSetUpPr fitToPage="1"/>
  </sheetPr>
  <dimension ref="A1:P30"/>
  <sheetViews>
    <sheetView tabSelected="1" view="pageBreakPreview" topLeftCell="A24" zoomScaleNormal="100" zoomScaleSheetLayoutView="100" workbookViewId="0">
      <selection activeCell="U16" sqref="U16"/>
    </sheetView>
  </sheetViews>
  <sheetFormatPr defaultColWidth="8.875" defaultRowHeight="16.5" x14ac:dyDescent="0.25"/>
  <cols>
    <col min="1" max="1" width="8.5" style="8" customWidth="1"/>
    <col min="2" max="2" width="8.75" style="2" customWidth="1"/>
    <col min="3" max="4" width="8.25" style="2" customWidth="1"/>
    <col min="5" max="5" width="11" style="2" customWidth="1"/>
    <col min="6" max="7" width="8.25" style="2" customWidth="1"/>
    <col min="8" max="8" width="10" style="2" customWidth="1"/>
    <col min="9" max="9" width="6.75" style="2" customWidth="1"/>
    <col min="10" max="10" width="8" style="2" customWidth="1"/>
    <col min="11" max="12" width="8.25" style="2" customWidth="1"/>
    <col min="13" max="13" width="10.25" style="2" customWidth="1"/>
    <col min="14" max="14" width="2.375" style="2" customWidth="1"/>
    <col min="15" max="15" width="9.75" style="2" bestFit="1" customWidth="1"/>
    <col min="16" max="16384" width="8.875" style="2"/>
  </cols>
  <sheetData>
    <row r="1" spans="1:16" s="5" customFormat="1" ht="21" x14ac:dyDescent="0.3">
      <c r="A1" s="50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6" s="6" customFormat="1" x14ac:dyDescent="0.25">
      <c r="A2" s="52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6" x14ac:dyDescent="0.25">
      <c r="A3" s="27" t="s">
        <v>1</v>
      </c>
      <c r="B3" s="54" t="s">
        <v>2</v>
      </c>
      <c r="C3" s="54"/>
      <c r="D3" s="46" t="s">
        <v>3</v>
      </c>
      <c r="E3" s="47"/>
      <c r="F3" s="47"/>
      <c r="G3" s="47"/>
      <c r="H3" s="48"/>
      <c r="I3" s="46" t="s">
        <v>4</v>
      </c>
      <c r="J3" s="47"/>
      <c r="K3" s="47"/>
      <c r="L3" s="47"/>
      <c r="M3" s="48"/>
    </row>
    <row r="4" spans="1:16" x14ac:dyDescent="0.25">
      <c r="A4" s="27"/>
      <c r="B4" s="3" t="s">
        <v>16</v>
      </c>
      <c r="C4" s="3" t="s">
        <v>17</v>
      </c>
      <c r="D4" s="46" t="s">
        <v>16</v>
      </c>
      <c r="E4" s="47"/>
      <c r="F4" s="47"/>
      <c r="G4" s="48"/>
      <c r="H4" s="3" t="s">
        <v>17</v>
      </c>
      <c r="I4" s="46" t="s">
        <v>16</v>
      </c>
      <c r="J4" s="47"/>
      <c r="K4" s="47"/>
      <c r="L4" s="48"/>
      <c r="M4" s="3" t="s">
        <v>17</v>
      </c>
    </row>
    <row r="5" spans="1:16" x14ac:dyDescent="0.25">
      <c r="A5" s="7" t="s">
        <v>6</v>
      </c>
      <c r="B5" s="9">
        <f t="shared" ref="B5:B14" si="0">D5+I5</f>
        <v>4517</v>
      </c>
      <c r="C5" s="4">
        <f>H5+M5</f>
        <v>1</v>
      </c>
      <c r="D5" s="31">
        <v>3813</v>
      </c>
      <c r="E5" s="32"/>
      <c r="F5" s="32"/>
      <c r="G5" s="33"/>
      <c r="H5" s="10">
        <f t="shared" ref="H5:H14" si="1">D5/B5</f>
        <v>0.84414434359087887</v>
      </c>
      <c r="I5" s="31">
        <v>704</v>
      </c>
      <c r="J5" s="32"/>
      <c r="K5" s="32"/>
      <c r="L5" s="33"/>
      <c r="M5" s="10">
        <f t="shared" ref="M5:M14" si="2">I5/B5</f>
        <v>0.15585565640912111</v>
      </c>
      <c r="O5" s="11"/>
      <c r="P5" s="12"/>
    </row>
    <row r="6" spans="1:16" x14ac:dyDescent="0.25">
      <c r="A6" s="7" t="s">
        <v>0</v>
      </c>
      <c r="B6" s="9">
        <f t="shared" si="0"/>
        <v>5018</v>
      </c>
      <c r="C6" s="4">
        <f t="shared" ref="C6:C11" si="3">H6+M6</f>
        <v>1</v>
      </c>
      <c r="D6" s="31">
        <v>4251</v>
      </c>
      <c r="E6" s="32"/>
      <c r="F6" s="32"/>
      <c r="G6" s="45"/>
      <c r="H6" s="10">
        <f t="shared" si="1"/>
        <v>0.84715025906735753</v>
      </c>
      <c r="I6" s="31">
        <v>767</v>
      </c>
      <c r="J6" s="32"/>
      <c r="K6" s="32"/>
      <c r="L6" s="33"/>
      <c r="M6" s="10">
        <f t="shared" si="2"/>
        <v>0.15284974093264247</v>
      </c>
      <c r="O6" s="11"/>
      <c r="P6" s="12"/>
    </row>
    <row r="7" spans="1:16" x14ac:dyDescent="0.25">
      <c r="A7" s="7" t="s">
        <v>5</v>
      </c>
      <c r="B7" s="9">
        <f t="shared" si="0"/>
        <v>4723</v>
      </c>
      <c r="C7" s="4">
        <f t="shared" si="3"/>
        <v>1</v>
      </c>
      <c r="D7" s="31">
        <v>4001</v>
      </c>
      <c r="E7" s="32"/>
      <c r="F7" s="32"/>
      <c r="G7" s="45"/>
      <c r="H7" s="10">
        <f t="shared" si="1"/>
        <v>0.84713106076646194</v>
      </c>
      <c r="I7" s="31">
        <v>722</v>
      </c>
      <c r="J7" s="32"/>
      <c r="K7" s="32"/>
      <c r="L7" s="33"/>
      <c r="M7" s="10">
        <f t="shared" si="2"/>
        <v>0.152868939233538</v>
      </c>
      <c r="O7" s="11"/>
      <c r="P7" s="12"/>
    </row>
    <row r="8" spans="1:16" x14ac:dyDescent="0.25">
      <c r="A8" s="7" t="s">
        <v>7</v>
      </c>
      <c r="B8" s="9">
        <f t="shared" si="0"/>
        <v>4977</v>
      </c>
      <c r="C8" s="4">
        <f t="shared" si="3"/>
        <v>1</v>
      </c>
      <c r="D8" s="31">
        <v>4197</v>
      </c>
      <c r="E8" s="32"/>
      <c r="F8" s="32"/>
      <c r="G8" s="45"/>
      <c r="H8" s="10">
        <f t="shared" si="1"/>
        <v>0.84327908378541294</v>
      </c>
      <c r="I8" s="31">
        <v>780</v>
      </c>
      <c r="J8" s="32"/>
      <c r="K8" s="32"/>
      <c r="L8" s="33"/>
      <c r="M8" s="10">
        <f t="shared" si="2"/>
        <v>0.15672091621458711</v>
      </c>
      <c r="O8" s="11"/>
      <c r="P8" s="12"/>
    </row>
    <row r="9" spans="1:16" x14ac:dyDescent="0.25">
      <c r="A9" s="7" t="s">
        <v>8</v>
      </c>
      <c r="B9" s="9">
        <f t="shared" si="0"/>
        <v>5262</v>
      </c>
      <c r="C9" s="4">
        <f t="shared" si="3"/>
        <v>1</v>
      </c>
      <c r="D9" s="31">
        <v>4406</v>
      </c>
      <c r="E9" s="32"/>
      <c r="F9" s="32"/>
      <c r="G9" s="45"/>
      <c r="H9" s="10">
        <f t="shared" si="1"/>
        <v>0.83732421132649182</v>
      </c>
      <c r="I9" s="31">
        <v>856</v>
      </c>
      <c r="J9" s="32"/>
      <c r="K9" s="32"/>
      <c r="L9" s="33"/>
      <c r="M9" s="10">
        <f t="shared" si="2"/>
        <v>0.16267578867350818</v>
      </c>
      <c r="O9" s="17"/>
      <c r="P9" s="18"/>
    </row>
    <row r="10" spans="1:16" x14ac:dyDescent="0.25">
      <c r="A10" s="7" t="s">
        <v>9</v>
      </c>
      <c r="B10" s="9">
        <f t="shared" si="0"/>
        <v>5261</v>
      </c>
      <c r="C10" s="4">
        <f t="shared" si="3"/>
        <v>1</v>
      </c>
      <c r="D10" s="31">
        <v>4405</v>
      </c>
      <c r="E10" s="32"/>
      <c r="F10" s="32"/>
      <c r="G10" s="45"/>
      <c r="H10" s="10">
        <f t="shared" si="1"/>
        <v>0.83729329024900212</v>
      </c>
      <c r="I10" s="31">
        <v>856</v>
      </c>
      <c r="J10" s="32"/>
      <c r="K10" s="32"/>
      <c r="L10" s="33"/>
      <c r="M10" s="10">
        <f t="shared" si="2"/>
        <v>0.16270670975099791</v>
      </c>
      <c r="O10" s="11"/>
      <c r="P10" s="12"/>
    </row>
    <row r="11" spans="1:16" x14ac:dyDescent="0.25">
      <c r="A11" s="7" t="s">
        <v>10</v>
      </c>
      <c r="B11" s="9">
        <f t="shared" si="0"/>
        <v>5310</v>
      </c>
      <c r="C11" s="4">
        <f t="shared" si="3"/>
        <v>1</v>
      </c>
      <c r="D11" s="31">
        <v>4439</v>
      </c>
      <c r="E11" s="32"/>
      <c r="F11" s="32"/>
      <c r="G11" s="45"/>
      <c r="H11" s="10">
        <f t="shared" si="1"/>
        <v>0.83596986817325802</v>
      </c>
      <c r="I11" s="31">
        <v>871</v>
      </c>
      <c r="J11" s="32"/>
      <c r="K11" s="32"/>
      <c r="L11" s="33"/>
      <c r="M11" s="10">
        <f t="shared" si="2"/>
        <v>0.164030131826742</v>
      </c>
      <c r="O11" s="11"/>
      <c r="P11" s="12"/>
    </row>
    <row r="12" spans="1:16" x14ac:dyDescent="0.25">
      <c r="A12" s="7" t="s">
        <v>11</v>
      </c>
      <c r="B12" s="9">
        <f t="shared" si="0"/>
        <v>5433</v>
      </c>
      <c r="C12" s="4">
        <f>H12+M12</f>
        <v>1</v>
      </c>
      <c r="D12" s="31">
        <v>4525</v>
      </c>
      <c r="E12" s="32"/>
      <c r="F12" s="32"/>
      <c r="G12" s="45"/>
      <c r="H12" s="10">
        <f t="shared" si="1"/>
        <v>0.83287318240382846</v>
      </c>
      <c r="I12" s="31">
        <v>908</v>
      </c>
      <c r="J12" s="32"/>
      <c r="K12" s="32"/>
      <c r="L12" s="33"/>
      <c r="M12" s="10">
        <f t="shared" si="2"/>
        <v>0.16712681759617154</v>
      </c>
      <c r="O12" s="11"/>
      <c r="P12" s="12"/>
    </row>
    <row r="13" spans="1:16" x14ac:dyDescent="0.25">
      <c r="A13" s="7" t="s">
        <v>12</v>
      </c>
      <c r="B13" s="9">
        <f t="shared" si="0"/>
        <v>5699</v>
      </c>
      <c r="C13" s="4">
        <f>H13+M13</f>
        <v>1</v>
      </c>
      <c r="D13" s="31">
        <v>4704</v>
      </c>
      <c r="E13" s="32"/>
      <c r="F13" s="32"/>
      <c r="G13" s="45"/>
      <c r="H13" s="10">
        <f t="shared" si="1"/>
        <v>0.82540796630987889</v>
      </c>
      <c r="I13" s="31">
        <v>995</v>
      </c>
      <c r="J13" s="32"/>
      <c r="K13" s="32"/>
      <c r="L13" s="33"/>
      <c r="M13" s="10">
        <f t="shared" si="2"/>
        <v>0.17459203369012108</v>
      </c>
      <c r="O13" s="11"/>
      <c r="P13" s="12"/>
    </row>
    <row r="14" spans="1:16" x14ac:dyDescent="0.25">
      <c r="A14" s="7" t="s">
        <v>14</v>
      </c>
      <c r="B14" s="9">
        <f t="shared" si="0"/>
        <v>4086</v>
      </c>
      <c r="C14" s="4">
        <f>H14+M14</f>
        <v>1</v>
      </c>
      <c r="D14" s="31">
        <v>3402</v>
      </c>
      <c r="E14" s="32"/>
      <c r="F14" s="32"/>
      <c r="G14" s="45"/>
      <c r="H14" s="10">
        <f t="shared" si="1"/>
        <v>0.83259911894273131</v>
      </c>
      <c r="I14" s="31">
        <v>684</v>
      </c>
      <c r="J14" s="32"/>
      <c r="K14" s="32"/>
      <c r="L14" s="33"/>
      <c r="M14" s="10">
        <f t="shared" si="2"/>
        <v>0.16740088105726872</v>
      </c>
      <c r="O14" s="11"/>
      <c r="P14" s="12"/>
    </row>
    <row r="15" spans="1:16" x14ac:dyDescent="0.25">
      <c r="A15" s="39" t="s">
        <v>18</v>
      </c>
      <c r="B15" s="41">
        <v>2936</v>
      </c>
      <c r="C15" s="43">
        <v>1</v>
      </c>
      <c r="D15" s="36" t="s">
        <v>19</v>
      </c>
      <c r="E15" s="37"/>
      <c r="F15" s="34" t="s">
        <v>20</v>
      </c>
      <c r="G15" s="38"/>
      <c r="H15" s="15"/>
      <c r="I15" s="36" t="s">
        <v>19</v>
      </c>
      <c r="J15" s="37"/>
      <c r="K15" s="34" t="s">
        <v>20</v>
      </c>
      <c r="L15" s="35"/>
      <c r="M15" s="15"/>
      <c r="O15" s="11"/>
      <c r="P15" s="12"/>
    </row>
    <row r="16" spans="1:16" x14ac:dyDescent="0.25">
      <c r="A16" s="40"/>
      <c r="B16" s="42"/>
      <c r="C16" s="44"/>
      <c r="D16" s="13">
        <v>1330</v>
      </c>
      <c r="E16" s="10">
        <f>D16/(D16+I16)</f>
        <v>0.89683074848280508</v>
      </c>
      <c r="F16" s="14">
        <v>1119</v>
      </c>
      <c r="G16" s="19">
        <f>F16/(F16+K16)</f>
        <v>0.77013076393668267</v>
      </c>
      <c r="H16" s="10">
        <f>(D16+F16)/B15</f>
        <v>0.83412806539509532</v>
      </c>
      <c r="I16" s="13">
        <v>153</v>
      </c>
      <c r="J16" s="19">
        <f>I16/(D16+I16)</f>
        <v>0.10316925151719487</v>
      </c>
      <c r="K16" s="13">
        <v>334</v>
      </c>
      <c r="L16" s="19">
        <f>K16/(F16+K16)</f>
        <v>0.22986923606331727</v>
      </c>
      <c r="M16" s="10">
        <f>(I16+K16)/B15</f>
        <v>0.16587193460490463</v>
      </c>
      <c r="O16" s="11"/>
      <c r="P16" s="12"/>
    </row>
    <row r="17" spans="1:16" x14ac:dyDescent="0.25">
      <c r="A17" s="39" t="s">
        <v>21</v>
      </c>
      <c r="B17" s="41">
        <f>D18+F18+I18+K18</f>
        <v>3807</v>
      </c>
      <c r="C17" s="43">
        <v>1</v>
      </c>
      <c r="D17" s="36" t="s">
        <v>19</v>
      </c>
      <c r="E17" s="37"/>
      <c r="F17" s="34" t="s">
        <v>20</v>
      </c>
      <c r="G17" s="38"/>
      <c r="H17" s="15"/>
      <c r="I17" s="36" t="s">
        <v>19</v>
      </c>
      <c r="J17" s="37"/>
      <c r="K17" s="34" t="s">
        <v>20</v>
      </c>
      <c r="L17" s="35"/>
      <c r="M17" s="15"/>
      <c r="O17" s="11"/>
      <c r="P17" s="12"/>
    </row>
    <row r="18" spans="1:16" x14ac:dyDescent="0.25">
      <c r="A18" s="40"/>
      <c r="B18" s="42"/>
      <c r="C18" s="44"/>
      <c r="D18" s="13">
        <v>1697</v>
      </c>
      <c r="E18" s="10">
        <f>D18/(D18+I18)</f>
        <v>0.88894709271870087</v>
      </c>
      <c r="F18" s="14">
        <v>1479</v>
      </c>
      <c r="G18" s="19">
        <f>F18/(F18+K18)</f>
        <v>0.77924130663856694</v>
      </c>
      <c r="H18" s="10">
        <f>(D18+F18)/B17</f>
        <v>0.8342526924087208</v>
      </c>
      <c r="I18" s="13">
        <v>212</v>
      </c>
      <c r="J18" s="19">
        <f>I18/(D18+I18)</f>
        <v>0.11105290728129912</v>
      </c>
      <c r="K18" s="13">
        <v>419</v>
      </c>
      <c r="L18" s="19">
        <f>K18/(F18+K18)</f>
        <v>0.22075869336143308</v>
      </c>
      <c r="M18" s="10">
        <f>(I18+K18)/B17</f>
        <v>0.16574730759127923</v>
      </c>
      <c r="O18" s="11"/>
      <c r="P18" s="12"/>
    </row>
    <row r="19" spans="1:16" x14ac:dyDescent="0.25">
      <c r="A19" s="39" t="s">
        <v>23</v>
      </c>
      <c r="B19" s="41">
        <v>4104</v>
      </c>
      <c r="C19" s="43">
        <v>1</v>
      </c>
      <c r="D19" s="36" t="s">
        <v>19</v>
      </c>
      <c r="E19" s="37"/>
      <c r="F19" s="34" t="s">
        <v>20</v>
      </c>
      <c r="G19" s="38"/>
      <c r="H19" s="15"/>
      <c r="I19" s="36" t="s">
        <v>19</v>
      </c>
      <c r="J19" s="37"/>
      <c r="K19" s="34" t="s">
        <v>20</v>
      </c>
      <c r="L19" s="38"/>
      <c r="M19" s="15"/>
      <c r="O19" s="11"/>
      <c r="P19" s="12"/>
    </row>
    <row r="20" spans="1:16" x14ac:dyDescent="0.25">
      <c r="A20" s="40"/>
      <c r="B20" s="42"/>
      <c r="C20" s="44"/>
      <c r="D20" s="13">
        <v>1822</v>
      </c>
      <c r="E20" s="10">
        <f>D20/(D20+I20)</f>
        <v>0.87849566055930572</v>
      </c>
      <c r="F20" s="14">
        <v>1578</v>
      </c>
      <c r="G20" s="19">
        <f>F20/(F20+K20)</f>
        <v>0.7773399014778325</v>
      </c>
      <c r="H20" s="10">
        <f>(D20+F20)/B19</f>
        <v>0.82846003898635479</v>
      </c>
      <c r="I20" s="13">
        <v>252</v>
      </c>
      <c r="J20" s="19">
        <f>I20/(D20+I20)</f>
        <v>0.12150433944069432</v>
      </c>
      <c r="K20" s="13">
        <v>452</v>
      </c>
      <c r="L20" s="19">
        <f>K20/(F20+K20)</f>
        <v>0.22266009852216748</v>
      </c>
      <c r="M20" s="10">
        <f>(I20+K20)/B19</f>
        <v>0.17153996101364521</v>
      </c>
      <c r="O20" s="11"/>
      <c r="P20" s="12"/>
    </row>
    <row r="21" spans="1:16" x14ac:dyDescent="0.25">
      <c r="A21" s="39" t="s">
        <v>24</v>
      </c>
      <c r="B21" s="41">
        <v>4222</v>
      </c>
      <c r="C21" s="43">
        <v>1</v>
      </c>
      <c r="D21" s="36" t="s">
        <v>19</v>
      </c>
      <c r="E21" s="37"/>
      <c r="F21" s="34" t="s">
        <v>20</v>
      </c>
      <c r="G21" s="38"/>
      <c r="H21" s="15"/>
      <c r="I21" s="36" t="s">
        <v>19</v>
      </c>
      <c r="J21" s="37"/>
      <c r="K21" s="34" t="s">
        <v>20</v>
      </c>
      <c r="L21" s="38"/>
      <c r="M21" s="15"/>
      <c r="O21" s="11"/>
      <c r="P21" s="12"/>
    </row>
    <row r="22" spans="1:16" x14ac:dyDescent="0.25">
      <c r="A22" s="40"/>
      <c r="B22" s="42"/>
      <c r="C22" s="44"/>
      <c r="D22" s="13">
        <v>1972</v>
      </c>
      <c r="E22" s="10">
        <f>D22/(D22+I22)</f>
        <v>0.87605508662816522</v>
      </c>
      <c r="F22" s="14">
        <v>1523</v>
      </c>
      <c r="G22" s="19">
        <f>F22/(F22+K22)</f>
        <v>0.77270421106037546</v>
      </c>
      <c r="H22" s="10">
        <f>(D22+F22)/B21</f>
        <v>0.82780672666982469</v>
      </c>
      <c r="I22" s="13">
        <v>279</v>
      </c>
      <c r="J22" s="19">
        <f>I22/(D22+I22)</f>
        <v>0.12394491337183473</v>
      </c>
      <c r="K22" s="13">
        <v>448</v>
      </c>
      <c r="L22" s="19">
        <f>K22/(F22+K22)</f>
        <v>0.22729578893962454</v>
      </c>
      <c r="M22" s="10">
        <f>(I22+K22)/B21</f>
        <v>0.17219327333017528</v>
      </c>
      <c r="O22" s="11"/>
      <c r="P22" s="12"/>
    </row>
    <row r="23" spans="1:16" x14ac:dyDescent="0.25">
      <c r="A23" s="27" t="s">
        <v>25</v>
      </c>
      <c r="B23" s="28">
        <v>4339</v>
      </c>
      <c r="C23" s="29">
        <v>1</v>
      </c>
      <c r="D23" s="30" t="s">
        <v>19</v>
      </c>
      <c r="E23" s="30"/>
      <c r="F23" s="28" t="s">
        <v>20</v>
      </c>
      <c r="G23" s="28"/>
      <c r="H23" s="15"/>
      <c r="I23" s="30" t="s">
        <v>19</v>
      </c>
      <c r="J23" s="30"/>
      <c r="K23" s="28" t="s">
        <v>20</v>
      </c>
      <c r="L23" s="28"/>
      <c r="M23" s="15"/>
      <c r="O23" s="11"/>
      <c r="P23" s="12"/>
    </row>
    <row r="24" spans="1:16" x14ac:dyDescent="0.25">
      <c r="A24" s="27"/>
      <c r="B24" s="28"/>
      <c r="C24" s="29"/>
      <c r="D24" s="13">
        <v>2049</v>
      </c>
      <c r="E24" s="10">
        <f>D24/(D24+I24)</f>
        <v>0.87006369426751595</v>
      </c>
      <c r="F24" s="14">
        <v>1540</v>
      </c>
      <c r="G24" s="19">
        <f>F24/(F24+K24)</f>
        <v>0.77620967741935487</v>
      </c>
      <c r="H24" s="10">
        <f>(D24+F24)/B23</f>
        <v>0.82714911269877855</v>
      </c>
      <c r="I24" s="13">
        <v>306</v>
      </c>
      <c r="J24" s="19">
        <f>I24/(D24+I24)</f>
        <v>0.12993630573248408</v>
      </c>
      <c r="K24" s="13">
        <v>444</v>
      </c>
      <c r="L24" s="19">
        <f>K24/(F24+K24)</f>
        <v>0.22379032258064516</v>
      </c>
      <c r="M24" s="10">
        <f>(I24+K24)/B23</f>
        <v>0.17285088730122147</v>
      </c>
      <c r="O24" s="11"/>
      <c r="P24" s="12"/>
    </row>
    <row r="25" spans="1:16" x14ac:dyDescent="0.25">
      <c r="A25" s="20"/>
      <c r="B25" s="21"/>
      <c r="C25" s="22"/>
      <c r="D25" s="23"/>
      <c r="E25" s="24"/>
      <c r="F25" s="25"/>
      <c r="G25" s="26"/>
      <c r="H25" s="24"/>
      <c r="I25" s="23"/>
      <c r="J25" s="26"/>
      <c r="K25" s="23"/>
      <c r="L25" s="26"/>
      <c r="M25" s="24"/>
      <c r="O25" s="11"/>
      <c r="P25" s="12"/>
    </row>
    <row r="26" spans="1:16" x14ac:dyDescent="0.25">
      <c r="A26" s="1" t="s">
        <v>13</v>
      </c>
      <c r="B26" s="1"/>
      <c r="C26" s="1"/>
      <c r="D26" s="16"/>
      <c r="E26" s="16"/>
      <c r="F26" s="16"/>
      <c r="G26" s="16"/>
      <c r="H26" s="1"/>
      <c r="I26" s="16"/>
      <c r="J26" s="16"/>
      <c r="K26" s="16"/>
      <c r="L26" s="16"/>
      <c r="M26" s="1"/>
      <c r="O26" s="11"/>
      <c r="P26" s="12"/>
    </row>
    <row r="27" spans="1:16" ht="188.25" customHeight="1" x14ac:dyDescent="0.25">
      <c r="A27" s="49" t="s">
        <v>26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9" spans="1:16" x14ac:dyDescent="0.25">
      <c r="B29" s="17"/>
      <c r="C29" s="18"/>
    </row>
    <row r="30" spans="1:16" x14ac:dyDescent="0.25">
      <c r="B30" s="11"/>
      <c r="C30" s="12"/>
    </row>
  </sheetData>
  <mergeCells count="64">
    <mergeCell ref="A19:A20"/>
    <mergeCell ref="B19:B20"/>
    <mergeCell ref="C19:C20"/>
    <mergeCell ref="D19:E19"/>
    <mergeCell ref="F19:G19"/>
    <mergeCell ref="A21:A22"/>
    <mergeCell ref="B21:B22"/>
    <mergeCell ref="C21:C22"/>
    <mergeCell ref="D21:E21"/>
    <mergeCell ref="F21:G21"/>
    <mergeCell ref="A17:A18"/>
    <mergeCell ref="B17:B18"/>
    <mergeCell ref="C17:C18"/>
    <mergeCell ref="D17:E17"/>
    <mergeCell ref="F17:G17"/>
    <mergeCell ref="A27:M27"/>
    <mergeCell ref="A1:M1"/>
    <mergeCell ref="A2:M2"/>
    <mergeCell ref="A3:A4"/>
    <mergeCell ref="B3:C3"/>
    <mergeCell ref="D5:G5"/>
    <mergeCell ref="D6:G6"/>
    <mergeCell ref="D7:G7"/>
    <mergeCell ref="I7:L7"/>
    <mergeCell ref="I8:L8"/>
    <mergeCell ref="D15:E15"/>
    <mergeCell ref="F15:G15"/>
    <mergeCell ref="I15:J15"/>
    <mergeCell ref="K15:L15"/>
    <mergeCell ref="D12:G12"/>
    <mergeCell ref="D13:G13"/>
    <mergeCell ref="D3:H3"/>
    <mergeCell ref="I5:L5"/>
    <mergeCell ref="I6:L6"/>
    <mergeCell ref="I4:L4"/>
    <mergeCell ref="I3:M3"/>
    <mergeCell ref="I9:L9"/>
    <mergeCell ref="D8:G8"/>
    <mergeCell ref="D9:G9"/>
    <mergeCell ref="D10:G10"/>
    <mergeCell ref="D4:G4"/>
    <mergeCell ref="I10:L10"/>
    <mergeCell ref="A15:A16"/>
    <mergeCell ref="B15:B16"/>
    <mergeCell ref="C15:C16"/>
    <mergeCell ref="D14:G14"/>
    <mergeCell ref="D11:G11"/>
    <mergeCell ref="I11:L11"/>
    <mergeCell ref="I12:L12"/>
    <mergeCell ref="I13:L13"/>
    <mergeCell ref="I14:L14"/>
    <mergeCell ref="K23:L23"/>
    <mergeCell ref="I23:J23"/>
    <mergeCell ref="K17:L17"/>
    <mergeCell ref="I17:J17"/>
    <mergeCell ref="K21:L21"/>
    <mergeCell ref="I21:J21"/>
    <mergeCell ref="K19:L19"/>
    <mergeCell ref="I19:J19"/>
    <mergeCell ref="A23:A24"/>
    <mergeCell ref="B23:B24"/>
    <mergeCell ref="C23:C24"/>
    <mergeCell ref="D23:E23"/>
    <mergeCell ref="F23:G23"/>
  </mergeCells>
  <phoneticPr fontId="3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表17-採購評選專家學者資料庫性別比例</vt:lpstr>
      <vt:lpstr>'表17-採購評選專家學者資料庫性別比例'!Print_Area</vt:lpstr>
    </vt:vector>
  </TitlesOfParts>
  <Company>ftc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FAO</dc:creator>
  <cp:lastModifiedBy>人事室-謝思亭(ssuting)</cp:lastModifiedBy>
  <cp:lastPrinted>2025-05-09T01:35:18Z</cp:lastPrinted>
  <dcterms:created xsi:type="dcterms:W3CDTF">2013-07-15T02:01:20Z</dcterms:created>
  <dcterms:modified xsi:type="dcterms:W3CDTF">2025-05-09T01:35:47Z</dcterms:modified>
</cp:coreProperties>
</file>