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B5298FC4-422A-4435-9DC1-441F141381FA}" xr6:coauthVersionLast="47" xr6:coauthVersionMax="47" xr10:uidLastSave="{00000000-0000-0000-0000-000000000000}"/>
  <bookViews>
    <workbookView xWindow="-118" yWindow="-118" windowWidth="25370" windowHeight="13759" tabRatio="772" xr2:uid="{91A35A7C-08CA-49CF-8BC4-351E4D7D985C}"/>
  </bookViews>
  <sheets>
    <sheet name="113年" sheetId="18" r:id="rId1"/>
    <sheet name="112年" sheetId="17" r:id="rId2"/>
    <sheet name="111年" sheetId="16" r:id="rId3"/>
    <sheet name="110年" sheetId="15" r:id="rId4"/>
    <sheet name="109年" sheetId="14" r:id="rId5"/>
    <sheet name="108年" sheetId="9" r:id="rId6"/>
    <sheet name="107年" sheetId="8" r:id="rId7"/>
    <sheet name="106年" sheetId="10" r:id="rId8"/>
    <sheet name="105年" sheetId="11" r:id="rId9"/>
    <sheet name="104年" sheetId="13" r:id="rId10"/>
    <sheet name="103年" sheetId="12" r:id="rId11"/>
  </sheets>
  <definedNames>
    <definedName name="_xlnm._FilterDatabase" localSheetId="1" hidden="1">'112年'!$A$1:$G$24</definedName>
    <definedName name="_xlnm._FilterDatabase" localSheetId="0" hidden="1">'113年'!$A$1:$G$24</definedName>
    <definedName name="_xlnm.Print_Area" localSheetId="10">'103年'!$A$1:$G$40</definedName>
    <definedName name="_xlnm.Print_Area" localSheetId="9">'104年'!$A$1:$G$30</definedName>
    <definedName name="_xlnm.Print_Area" localSheetId="8">'105年'!$A$1:$G$39</definedName>
    <definedName name="_xlnm.Print_Area" localSheetId="7">'106年'!$A$1:$G$20</definedName>
    <definedName name="_xlnm.Print_Area" localSheetId="6">'107年'!$A$1:$G$33</definedName>
    <definedName name="_xlnm.Print_Area" localSheetId="5">'108年'!$A$1:$G$40</definedName>
    <definedName name="_xlnm.Print_Area" localSheetId="4">'109年'!$A$1:$G$24</definedName>
    <definedName name="_xlnm.Print_Area" localSheetId="3">'110年'!$A$1:$G$23</definedName>
    <definedName name="_xlnm.Print_Titles" localSheetId="5">'108年'!$1:$4</definedName>
    <definedName name="_xlnm.Print_Titles" localSheetId="4">'109年'!$1:$4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8" l="1"/>
  <c r="E24" i="18"/>
  <c r="G23" i="18"/>
  <c r="E23" i="18"/>
  <c r="G22" i="18"/>
  <c r="E22" i="18"/>
  <c r="G21" i="18"/>
  <c r="E21" i="18"/>
  <c r="G20" i="18"/>
  <c r="E20" i="18"/>
  <c r="G19" i="18"/>
  <c r="E19" i="18"/>
  <c r="G18" i="18"/>
  <c r="E18" i="18"/>
  <c r="G17" i="18"/>
  <c r="E17" i="18"/>
  <c r="G16" i="18"/>
  <c r="E16" i="18"/>
  <c r="G15" i="18"/>
  <c r="E15" i="18"/>
  <c r="G14" i="18"/>
  <c r="E14" i="18"/>
  <c r="G13" i="18"/>
  <c r="E13" i="18"/>
  <c r="G12" i="18"/>
  <c r="E12" i="18"/>
  <c r="G11" i="18"/>
  <c r="E11" i="18"/>
  <c r="G10" i="18"/>
  <c r="E10" i="18"/>
  <c r="G9" i="18"/>
  <c r="E9" i="18"/>
  <c r="G8" i="18"/>
  <c r="E8" i="18"/>
  <c r="G7" i="18"/>
  <c r="E7" i="18"/>
  <c r="G6" i="18"/>
  <c r="E6" i="18"/>
  <c r="G5" i="18"/>
  <c r="E5" i="18"/>
  <c r="G6" i="17"/>
  <c r="G7" i="17"/>
  <c r="G8" i="17"/>
  <c r="G9" i="17"/>
  <c r="G10" i="17"/>
  <c r="G11" i="17"/>
  <c r="G12" i="17"/>
  <c r="G13" i="17"/>
  <c r="G14" i="17"/>
  <c r="G15" i="17"/>
  <c r="G16" i="17"/>
  <c r="G17" i="17"/>
  <c r="G18" i="17"/>
  <c r="G19" i="17"/>
  <c r="G20" i="17"/>
  <c r="G21" i="17"/>
  <c r="G22" i="17"/>
  <c r="G23" i="17"/>
  <c r="G24" i="17"/>
  <c r="G5" i="17"/>
  <c r="E6" i="17"/>
  <c r="E7" i="17"/>
  <c r="E8" i="17"/>
  <c r="E9" i="17"/>
  <c r="E10" i="17"/>
  <c r="E11" i="17"/>
  <c r="E12" i="17"/>
  <c r="E13" i="17"/>
  <c r="E14" i="17"/>
  <c r="E15" i="17"/>
  <c r="E16" i="17"/>
  <c r="E17" i="17"/>
  <c r="E18" i="17"/>
  <c r="E19" i="17"/>
  <c r="E20" i="17"/>
  <c r="E21" i="17"/>
  <c r="E22" i="17"/>
  <c r="E23" i="17"/>
  <c r="E24" i="17"/>
  <c r="E5" i="17"/>
  <c r="E22" i="16"/>
  <c r="G22" i="16"/>
  <c r="E24" i="16"/>
  <c r="G24" i="16"/>
  <c r="G19" i="16"/>
  <c r="E19" i="16"/>
  <c r="E14" i="16"/>
  <c r="G14" i="16"/>
  <c r="E12" i="16"/>
  <c r="G12" i="16"/>
  <c r="G5" i="16"/>
  <c r="E5" i="16"/>
  <c r="G23" i="16"/>
  <c r="E23" i="16"/>
  <c r="G21" i="16"/>
  <c r="E21" i="16"/>
  <c r="G20" i="16"/>
  <c r="E20" i="16"/>
  <c r="G18" i="16"/>
  <c r="E18" i="16"/>
  <c r="G17" i="16"/>
  <c r="E17" i="16"/>
  <c r="G16" i="16"/>
  <c r="E16" i="16"/>
  <c r="G15" i="16"/>
  <c r="E15" i="16"/>
  <c r="G13" i="16"/>
  <c r="E13" i="16"/>
  <c r="G11" i="16"/>
  <c r="E11" i="16"/>
  <c r="G10" i="16"/>
  <c r="E10" i="16"/>
  <c r="G9" i="16"/>
  <c r="E9" i="16"/>
  <c r="G8" i="16"/>
  <c r="E8" i="16"/>
  <c r="G7" i="16"/>
  <c r="E7" i="16"/>
  <c r="G6" i="16"/>
  <c r="E6" i="16"/>
  <c r="G16" i="15"/>
  <c r="E16" i="15"/>
  <c r="G19" i="15"/>
  <c r="E19" i="15"/>
  <c r="G12" i="15"/>
  <c r="E12" i="15"/>
  <c r="G14" i="15"/>
  <c r="E14" i="15"/>
  <c r="G13" i="15"/>
  <c r="E13" i="15"/>
  <c r="G15" i="15"/>
  <c r="E15" i="15"/>
  <c r="G21" i="15"/>
  <c r="E21" i="15"/>
  <c r="G20" i="15"/>
  <c r="E20" i="15"/>
  <c r="G18" i="15"/>
  <c r="E18" i="15"/>
  <c r="G17" i="15"/>
  <c r="E17" i="15"/>
  <c r="G11" i="15"/>
  <c r="E11" i="15"/>
  <c r="G10" i="15"/>
  <c r="E10" i="15"/>
  <c r="G9" i="15"/>
  <c r="D9" i="15"/>
  <c r="E9" i="15"/>
  <c r="G8" i="15"/>
  <c r="E8" i="15"/>
  <c r="G7" i="15"/>
  <c r="D7" i="15"/>
  <c r="E7" i="15"/>
  <c r="G6" i="15"/>
  <c r="E6" i="15"/>
  <c r="G5" i="15"/>
  <c r="E5" i="15"/>
  <c r="D16" i="14"/>
  <c r="E16" i="14" s="1"/>
  <c r="G22" i="14"/>
  <c r="D22" i="14"/>
  <c r="E22" i="14" s="1"/>
  <c r="G21" i="14"/>
  <c r="D21" i="14"/>
  <c r="E21" i="14" s="1"/>
  <c r="G20" i="14"/>
  <c r="D20" i="14"/>
  <c r="E20" i="14" s="1"/>
  <c r="G19" i="14"/>
  <c r="E19" i="14"/>
  <c r="D19" i="14"/>
  <c r="G18" i="14"/>
  <c r="D18" i="14"/>
  <c r="E18" i="14" s="1"/>
  <c r="G17" i="14"/>
  <c r="D17" i="14"/>
  <c r="E17" i="14" s="1"/>
  <c r="G16" i="14"/>
  <c r="G15" i="14"/>
  <c r="D15" i="14"/>
  <c r="E15" i="14"/>
  <c r="G14" i="14"/>
  <c r="D14" i="14"/>
  <c r="E14" i="14"/>
  <c r="G13" i="14"/>
  <c r="D13" i="14"/>
  <c r="E13" i="14" s="1"/>
  <c r="G12" i="14"/>
  <c r="D12" i="14"/>
  <c r="E12" i="14" s="1"/>
  <c r="G11" i="14"/>
  <c r="D11" i="14"/>
  <c r="E11" i="14" s="1"/>
  <c r="G10" i="14"/>
  <c r="D10" i="14"/>
  <c r="E10" i="14"/>
  <c r="G9" i="14"/>
  <c r="D9" i="14"/>
  <c r="E9" i="14" s="1"/>
  <c r="G8" i="14"/>
  <c r="D8" i="14"/>
  <c r="E8" i="14"/>
  <c r="G7" i="14"/>
  <c r="D7" i="14"/>
  <c r="E7" i="14" s="1"/>
  <c r="G6" i="14"/>
  <c r="D6" i="14"/>
  <c r="E6" i="14"/>
  <c r="G5" i="14"/>
  <c r="D5" i="14"/>
  <c r="E5" i="14" s="1"/>
  <c r="J4" i="14"/>
  <c r="I4" i="14"/>
  <c r="H4" i="14"/>
  <c r="F28" i="13"/>
  <c r="G28" i="13" s="1"/>
  <c r="E28" i="13"/>
  <c r="F27" i="13"/>
  <c r="G27" i="13" s="1"/>
  <c r="E27" i="13"/>
  <c r="F26" i="13"/>
  <c r="G26" i="13" s="1"/>
  <c r="E26" i="13"/>
  <c r="F25" i="13"/>
  <c r="G25" i="13" s="1"/>
  <c r="E25" i="13"/>
  <c r="F24" i="13"/>
  <c r="G24" i="13" s="1"/>
  <c r="E24" i="13"/>
  <c r="F23" i="13"/>
  <c r="G23" i="13"/>
  <c r="E23" i="13"/>
  <c r="J22" i="13"/>
  <c r="I22" i="13"/>
  <c r="H22" i="13"/>
  <c r="G22" i="13"/>
  <c r="E22" i="13"/>
  <c r="J21" i="13"/>
  <c r="I21" i="13"/>
  <c r="H21" i="13"/>
  <c r="G21" i="13"/>
  <c r="E21" i="13"/>
  <c r="G20" i="13"/>
  <c r="E20" i="13"/>
  <c r="F19" i="13"/>
  <c r="G19" i="13" s="1"/>
  <c r="E19" i="13"/>
  <c r="G18" i="13"/>
  <c r="E18" i="13"/>
  <c r="G17" i="13"/>
  <c r="E17" i="13"/>
  <c r="G16" i="13"/>
  <c r="E16" i="13"/>
  <c r="J15" i="13"/>
  <c r="I15" i="13"/>
  <c r="I4" i="13"/>
  <c r="H15" i="13"/>
  <c r="G15" i="13"/>
  <c r="E15" i="13"/>
  <c r="G14" i="13"/>
  <c r="E14" i="13"/>
  <c r="G13" i="13"/>
  <c r="E13" i="13"/>
  <c r="G12" i="13"/>
  <c r="E12" i="13"/>
  <c r="G11" i="13"/>
  <c r="E11" i="13"/>
  <c r="G10" i="13"/>
  <c r="E10" i="13"/>
  <c r="G9" i="13"/>
  <c r="E9" i="13"/>
  <c r="G8" i="13"/>
  <c r="E8" i="13"/>
  <c r="G7" i="13"/>
  <c r="E7" i="13"/>
  <c r="J6" i="13"/>
  <c r="I6" i="13"/>
  <c r="H6" i="13"/>
  <c r="H4" i="13"/>
  <c r="G6" i="13"/>
  <c r="E6" i="13"/>
  <c r="G5" i="13"/>
  <c r="E5" i="13"/>
  <c r="G38" i="12"/>
  <c r="E38" i="12"/>
  <c r="G37" i="12"/>
  <c r="E37" i="12"/>
  <c r="G36" i="12"/>
  <c r="E36" i="12"/>
  <c r="G35" i="12"/>
  <c r="E35" i="12"/>
  <c r="G34" i="12"/>
  <c r="E34" i="12"/>
  <c r="J33" i="12"/>
  <c r="I33" i="12"/>
  <c r="H33" i="12"/>
  <c r="G33" i="12"/>
  <c r="E33" i="12"/>
  <c r="G32" i="12"/>
  <c r="E32" i="12"/>
  <c r="G31" i="12"/>
  <c r="E31" i="12"/>
  <c r="G30" i="12"/>
  <c r="E30" i="12"/>
  <c r="F29" i="12"/>
  <c r="G29" i="12" s="1"/>
  <c r="E29" i="12"/>
  <c r="F28" i="12"/>
  <c r="G28" i="12"/>
  <c r="E28" i="12"/>
  <c r="F27" i="12"/>
  <c r="G27" i="12" s="1"/>
  <c r="E27" i="12"/>
  <c r="F26" i="12"/>
  <c r="G26" i="12"/>
  <c r="E26" i="12"/>
  <c r="F25" i="12"/>
  <c r="G25" i="12" s="1"/>
  <c r="E25" i="12"/>
  <c r="F24" i="12"/>
  <c r="G24" i="12"/>
  <c r="E24" i="12"/>
  <c r="I23" i="12"/>
  <c r="H23" i="12"/>
  <c r="F23" i="12"/>
  <c r="G23" i="12"/>
  <c r="E23" i="12"/>
  <c r="F22" i="12"/>
  <c r="G22" i="12" s="1"/>
  <c r="E22" i="12"/>
  <c r="F21" i="12"/>
  <c r="G21" i="12" s="1"/>
  <c r="E21" i="12"/>
  <c r="F20" i="12"/>
  <c r="G20" i="12" s="1"/>
  <c r="E20" i="12"/>
  <c r="F19" i="12"/>
  <c r="G19" i="12" s="1"/>
  <c r="E19" i="12"/>
  <c r="F18" i="12"/>
  <c r="G18" i="12" s="1"/>
  <c r="E18" i="12"/>
  <c r="F17" i="12"/>
  <c r="G17" i="12" s="1"/>
  <c r="E17" i="12"/>
  <c r="F16" i="12"/>
  <c r="G16" i="12" s="1"/>
  <c r="E16" i="12"/>
  <c r="F15" i="12"/>
  <c r="G15" i="12"/>
  <c r="E15" i="12"/>
  <c r="F14" i="12"/>
  <c r="G14" i="12" s="1"/>
  <c r="E14" i="12"/>
  <c r="F13" i="12"/>
  <c r="G13" i="12"/>
  <c r="E13" i="12"/>
  <c r="I12" i="12"/>
  <c r="H12" i="12"/>
  <c r="F12" i="12"/>
  <c r="G12" i="12" s="1"/>
  <c r="E12" i="12"/>
  <c r="I11" i="12"/>
  <c r="I4" i="12" s="1"/>
  <c r="H11" i="12"/>
  <c r="F11" i="12"/>
  <c r="G11" i="12" s="1"/>
  <c r="E11" i="12"/>
  <c r="I10" i="12"/>
  <c r="H10" i="12"/>
  <c r="H4" i="12" s="1"/>
  <c r="F10" i="12"/>
  <c r="J10" i="12" s="1"/>
  <c r="E10" i="12"/>
  <c r="F9" i="12"/>
  <c r="G9" i="12" s="1"/>
  <c r="E9" i="12"/>
  <c r="F8" i="12"/>
  <c r="G8" i="12"/>
  <c r="E8" i="12"/>
  <c r="F7" i="12"/>
  <c r="G7" i="12" s="1"/>
  <c r="E7" i="12"/>
  <c r="F6" i="12"/>
  <c r="G6" i="12"/>
  <c r="E6" i="12"/>
  <c r="F5" i="12"/>
  <c r="G5" i="12" s="1"/>
  <c r="E5" i="12"/>
  <c r="F37" i="11"/>
  <c r="G37" i="11"/>
  <c r="E37" i="11"/>
  <c r="G36" i="11"/>
  <c r="F36" i="11"/>
  <c r="E36" i="11"/>
  <c r="I35" i="11"/>
  <c r="H35" i="11"/>
  <c r="F35" i="11"/>
  <c r="G35" i="11" s="1"/>
  <c r="E35" i="11"/>
  <c r="I34" i="11"/>
  <c r="H34" i="11"/>
  <c r="F34" i="11"/>
  <c r="G34" i="11" s="1"/>
  <c r="J34" i="11"/>
  <c r="E34" i="11"/>
  <c r="F33" i="11"/>
  <c r="G33" i="11" s="1"/>
  <c r="E33" i="11"/>
  <c r="F32" i="11"/>
  <c r="G32" i="11"/>
  <c r="E32" i="11"/>
  <c r="I31" i="11"/>
  <c r="H31" i="11"/>
  <c r="F31" i="11"/>
  <c r="G31" i="11"/>
  <c r="J31" i="11"/>
  <c r="E31" i="11"/>
  <c r="F30" i="11"/>
  <c r="G30" i="11" s="1"/>
  <c r="E30" i="11"/>
  <c r="I29" i="11"/>
  <c r="H29" i="11"/>
  <c r="F29" i="11"/>
  <c r="J29" i="11" s="1"/>
  <c r="E29" i="11"/>
  <c r="F28" i="11"/>
  <c r="G28" i="11" s="1"/>
  <c r="E28" i="11"/>
  <c r="I27" i="11"/>
  <c r="H27" i="11"/>
  <c r="F27" i="11"/>
  <c r="J27" i="11" s="1"/>
  <c r="E27" i="11"/>
  <c r="F26" i="11"/>
  <c r="G26" i="11" s="1"/>
  <c r="E26" i="11"/>
  <c r="F25" i="11"/>
  <c r="G25" i="11" s="1"/>
  <c r="E25" i="11"/>
  <c r="F24" i="11"/>
  <c r="G24" i="11" s="1"/>
  <c r="E24" i="11"/>
  <c r="F23" i="11"/>
  <c r="G23" i="11" s="1"/>
  <c r="E23" i="11"/>
  <c r="F22" i="11"/>
  <c r="G22" i="11" s="1"/>
  <c r="E22" i="11"/>
  <c r="F21" i="11"/>
  <c r="G21" i="11" s="1"/>
  <c r="E21" i="11"/>
  <c r="F20" i="11"/>
  <c r="G20" i="11" s="1"/>
  <c r="E20" i="11"/>
  <c r="F19" i="11"/>
  <c r="G19" i="11" s="1"/>
  <c r="E19" i="11"/>
  <c r="F18" i="11"/>
  <c r="G18" i="11" s="1"/>
  <c r="E18" i="11"/>
  <c r="F17" i="11"/>
  <c r="G17" i="11" s="1"/>
  <c r="E17" i="11"/>
  <c r="F16" i="11"/>
  <c r="G16" i="11" s="1"/>
  <c r="E16" i="11"/>
  <c r="I15" i="11"/>
  <c r="H15" i="11"/>
  <c r="F15" i="11"/>
  <c r="J15" i="11" s="1"/>
  <c r="E15" i="11"/>
  <c r="F14" i="11"/>
  <c r="G14" i="11" s="1"/>
  <c r="E14" i="11"/>
  <c r="F13" i="11"/>
  <c r="G13" i="11" s="1"/>
  <c r="E13" i="11"/>
  <c r="F12" i="11"/>
  <c r="G12" i="11" s="1"/>
  <c r="E12" i="11"/>
  <c r="F11" i="11"/>
  <c r="G11" i="11" s="1"/>
  <c r="E11" i="11"/>
  <c r="G10" i="11"/>
  <c r="F10" i="11"/>
  <c r="E10" i="11"/>
  <c r="F9" i="11"/>
  <c r="G9" i="11" s="1"/>
  <c r="E9" i="11"/>
  <c r="F8" i="11"/>
  <c r="G8" i="11" s="1"/>
  <c r="E8" i="11"/>
  <c r="F7" i="11"/>
  <c r="G7" i="11" s="1"/>
  <c r="E7" i="11"/>
  <c r="F6" i="11"/>
  <c r="G6" i="11" s="1"/>
  <c r="E6" i="11"/>
  <c r="F5" i="11"/>
  <c r="G5" i="11" s="1"/>
  <c r="E5" i="11"/>
  <c r="G17" i="10"/>
  <c r="E17" i="10"/>
  <c r="F16" i="10"/>
  <c r="G16" i="10" s="1"/>
  <c r="E16" i="10"/>
  <c r="F15" i="10"/>
  <c r="G15" i="10"/>
  <c r="E15" i="10"/>
  <c r="I14" i="10"/>
  <c r="H14" i="10"/>
  <c r="F14" i="10"/>
  <c r="J14" i="10" s="1"/>
  <c r="E14" i="10"/>
  <c r="F13" i="10"/>
  <c r="G13" i="10"/>
  <c r="E13" i="10"/>
  <c r="I12" i="10"/>
  <c r="H12" i="10"/>
  <c r="F12" i="10"/>
  <c r="J12" i="10" s="1"/>
  <c r="E12" i="10"/>
  <c r="I11" i="10"/>
  <c r="H11" i="10"/>
  <c r="F11" i="10"/>
  <c r="J11" i="10"/>
  <c r="E11" i="10"/>
  <c r="F10" i="10"/>
  <c r="G10" i="10"/>
  <c r="E10" i="10"/>
  <c r="I9" i="10"/>
  <c r="H9" i="10"/>
  <c r="F9" i="10"/>
  <c r="G9" i="10" s="1"/>
  <c r="E9" i="10"/>
  <c r="F8" i="10"/>
  <c r="G8" i="10"/>
  <c r="E8" i="10"/>
  <c r="F7" i="10"/>
  <c r="G7" i="10" s="1"/>
  <c r="E7" i="10"/>
  <c r="F6" i="10"/>
  <c r="G6" i="10"/>
  <c r="E6" i="10"/>
  <c r="F5" i="10"/>
  <c r="G5" i="10" s="1"/>
  <c r="E5" i="10"/>
  <c r="G38" i="9"/>
  <c r="D38" i="9"/>
  <c r="E38" i="9"/>
  <c r="G37" i="9"/>
  <c r="D37" i="9"/>
  <c r="E37" i="9" s="1"/>
  <c r="G36" i="9"/>
  <c r="D36" i="9"/>
  <c r="E36" i="9"/>
  <c r="G35" i="9"/>
  <c r="E35" i="9"/>
  <c r="G34" i="9"/>
  <c r="D34" i="9"/>
  <c r="E34" i="9"/>
  <c r="G33" i="9"/>
  <c r="E33" i="9"/>
  <c r="G32" i="9"/>
  <c r="D32" i="9"/>
  <c r="E32" i="9" s="1"/>
  <c r="G31" i="9"/>
  <c r="D31" i="9"/>
  <c r="E31" i="9" s="1"/>
  <c r="G30" i="9"/>
  <c r="D30" i="9"/>
  <c r="E30" i="9" s="1"/>
  <c r="G29" i="9"/>
  <c r="D29" i="9"/>
  <c r="E29" i="9" s="1"/>
  <c r="G28" i="9"/>
  <c r="E28" i="9"/>
  <c r="G27" i="9"/>
  <c r="D27" i="9"/>
  <c r="E27" i="9" s="1"/>
  <c r="G26" i="9"/>
  <c r="D26" i="9"/>
  <c r="E26" i="9"/>
  <c r="G25" i="9"/>
  <c r="D25" i="9"/>
  <c r="E25" i="9" s="1"/>
  <c r="G24" i="9"/>
  <c r="D24" i="9"/>
  <c r="E24" i="9"/>
  <c r="G23" i="9"/>
  <c r="D23" i="9"/>
  <c r="E23" i="9" s="1"/>
  <c r="G22" i="9"/>
  <c r="E22" i="9"/>
  <c r="G21" i="9"/>
  <c r="E21" i="9"/>
  <c r="G20" i="9"/>
  <c r="D20" i="9"/>
  <c r="E20" i="9" s="1"/>
  <c r="G19" i="9"/>
  <c r="D19" i="9"/>
  <c r="E19" i="9" s="1"/>
  <c r="G18" i="9"/>
  <c r="D18" i="9"/>
  <c r="E18" i="9" s="1"/>
  <c r="G17" i="9"/>
  <c r="D17" i="9"/>
  <c r="E17" i="9" s="1"/>
  <c r="G16" i="9"/>
  <c r="D16" i="9"/>
  <c r="E16" i="9" s="1"/>
  <c r="G15" i="9"/>
  <c r="D15" i="9"/>
  <c r="E15" i="9" s="1"/>
  <c r="G14" i="9"/>
  <c r="D14" i="9"/>
  <c r="E14" i="9" s="1"/>
  <c r="G13" i="9"/>
  <c r="D13" i="9"/>
  <c r="E13" i="9" s="1"/>
  <c r="G12" i="9"/>
  <c r="D12" i="9"/>
  <c r="E12" i="9" s="1"/>
  <c r="G11" i="9"/>
  <c r="D11" i="9"/>
  <c r="E11" i="9" s="1"/>
  <c r="G10" i="9"/>
  <c r="E10" i="9"/>
  <c r="G9" i="9"/>
  <c r="D9" i="9"/>
  <c r="E9" i="9" s="1"/>
  <c r="G8" i="9"/>
  <c r="D8" i="9"/>
  <c r="E8" i="9"/>
  <c r="G7" i="9"/>
  <c r="D7" i="9"/>
  <c r="E7" i="9" s="1"/>
  <c r="G6" i="9"/>
  <c r="D6" i="9"/>
  <c r="E6" i="9"/>
  <c r="G5" i="9"/>
  <c r="D5" i="9"/>
  <c r="E5" i="9" s="1"/>
  <c r="J4" i="9"/>
  <c r="I4" i="9"/>
  <c r="H4" i="9"/>
  <c r="J31" i="8"/>
  <c r="I31" i="8"/>
  <c r="I15" i="8"/>
  <c r="J15" i="8"/>
  <c r="I17" i="8"/>
  <c r="J17" i="8"/>
  <c r="J14" i="8"/>
  <c r="J4" i="8" s="1"/>
  <c r="I14" i="8"/>
  <c r="H31" i="8"/>
  <c r="H17" i="8"/>
  <c r="H15" i="8"/>
  <c r="H14" i="8"/>
  <c r="G17" i="8"/>
  <c r="E17" i="8"/>
  <c r="E24" i="8"/>
  <c r="G24" i="8"/>
  <c r="G8" i="8"/>
  <c r="E8" i="8"/>
  <c r="G9" i="8"/>
  <c r="G7" i="8"/>
  <c r="G6" i="8"/>
  <c r="G5" i="8"/>
  <c r="E7" i="8"/>
  <c r="E6" i="8"/>
  <c r="E5" i="8"/>
  <c r="G11" i="8"/>
  <c r="E11" i="8"/>
  <c r="E22" i="8"/>
  <c r="G22" i="8"/>
  <c r="E25" i="8"/>
  <c r="G25" i="8"/>
  <c r="G10" i="8"/>
  <c r="E9" i="8"/>
  <c r="E26" i="8"/>
  <c r="G26" i="8"/>
  <c r="E19" i="8"/>
  <c r="G19" i="8"/>
  <c r="G14" i="8"/>
  <c r="G15" i="8"/>
  <c r="G16" i="8"/>
  <c r="E14" i="8"/>
  <c r="E15" i="8"/>
  <c r="E16" i="8"/>
  <c r="G12" i="8"/>
  <c r="E12" i="8"/>
  <c r="E27" i="8"/>
  <c r="G27" i="8"/>
  <c r="G18" i="8"/>
  <c r="E18" i="8"/>
  <c r="G21" i="8"/>
  <c r="E21" i="8"/>
  <c r="G20" i="8"/>
  <c r="E20" i="8"/>
  <c r="G13" i="8"/>
  <c r="G23" i="8"/>
  <c r="G28" i="8"/>
  <c r="G29" i="8"/>
  <c r="G30" i="8"/>
  <c r="G31" i="8"/>
  <c r="E13" i="8"/>
  <c r="E23" i="8"/>
  <c r="E28" i="8"/>
  <c r="E29" i="8"/>
  <c r="E30" i="8"/>
  <c r="E31" i="8"/>
  <c r="E10" i="8"/>
  <c r="J11" i="12"/>
  <c r="J23" i="12"/>
  <c r="J12" i="12"/>
  <c r="G14" i="10"/>
  <c r="G12" i="10"/>
  <c r="G10" i="12"/>
  <c r="G11" i="10"/>
  <c r="G27" i="11" l="1"/>
  <c r="H4" i="8"/>
  <c r="H4" i="10"/>
  <c r="I4" i="8"/>
  <c r="I4" i="10"/>
  <c r="J4" i="12"/>
  <c r="J4" i="13"/>
  <c r="I4" i="11"/>
  <c r="H4" i="11"/>
  <c r="J4" i="11"/>
  <c r="G15" i="11"/>
  <c r="J35" i="11"/>
  <c r="J9" i="10"/>
  <c r="J4" i="10" s="1"/>
  <c r="G29" i="11"/>
</calcChain>
</file>

<file path=xl/sharedStrings.xml><?xml version="1.0" encoding="utf-8"?>
<sst xmlns="http://schemas.openxmlformats.org/spreadsheetml/2006/main" count="634" uniqueCount="481">
  <si>
    <t>男</t>
    <phoneticPr fontId="2" type="noConversion"/>
  </si>
  <si>
    <t>女</t>
    <phoneticPr fontId="2" type="noConversion"/>
  </si>
  <si>
    <t>演講日期</t>
    <phoneticPr fontId="2" type="noConversion"/>
  </si>
  <si>
    <t>演講主題</t>
    <phoneticPr fontId="2" type="noConversion"/>
  </si>
  <si>
    <t>參加人數</t>
    <phoneticPr fontId="2" type="noConversion"/>
  </si>
  <si>
    <t>總人數</t>
    <phoneticPr fontId="2" type="noConversion"/>
  </si>
  <si>
    <t>比例</t>
    <phoneticPr fontId="2" type="noConversion"/>
  </si>
  <si>
    <t>資料來源：人事室</t>
    <phoneticPr fontId="2" type="noConversion"/>
  </si>
  <si>
    <t>性別主流化訓練-CEDAW導教育課程</t>
    <phoneticPr fontId="2" type="noConversion"/>
  </si>
  <si>
    <t>公務倫理與行政中立</t>
    <phoneticPr fontId="2" type="noConversion"/>
  </si>
  <si>
    <t>「跨太平洋夥伴協定、區域全面經濟夥伴協定政府採購及跨境服務貿易-工程技術業」說明會</t>
    <phoneticPr fontId="2" type="noConversion"/>
  </si>
  <si>
    <t>102年中高階國際經貿談判訴訟人才培用班心得分享</t>
    <phoneticPr fontId="2" type="noConversion"/>
  </si>
  <si>
    <t>資訊時代應建立之資安風險及管理思維</t>
    <phoneticPr fontId="2" type="noConversion"/>
  </si>
  <si>
    <t>全民國防教育-兩岸新形式下凝聚全民國防共識</t>
    <phoneticPr fontId="2" type="noConversion"/>
  </si>
  <si>
    <t>社交工程與個人電腦安全防護</t>
    <phoneticPr fontId="2" type="noConversion"/>
  </si>
  <si>
    <t>創新服務與管理</t>
    <phoneticPr fontId="2" type="noConversion"/>
  </si>
  <si>
    <t>政府採購與民法之關係</t>
    <phoneticPr fontId="2" type="noConversion"/>
  </si>
  <si>
    <t>氣候變遷下的危機與轉機</t>
    <phoneticPr fontId="2" type="noConversion"/>
  </si>
  <si>
    <t>自由經濟示範區政策內涵</t>
    <phoneticPr fontId="2" type="noConversion"/>
  </si>
  <si>
    <t>Bim帶給公共工程的機會與挑戰</t>
    <phoneticPr fontId="2" type="noConversion"/>
  </si>
  <si>
    <t>工程倫理概述與案例解析</t>
    <phoneticPr fontId="2" type="noConversion"/>
  </si>
  <si>
    <t>邁向健康心世界-談壓力調適</t>
    <phoneticPr fontId="2" type="noConversion"/>
  </si>
  <si>
    <t>財團法人全國認證基金會之實驗室訪查程序與重點專題演講</t>
    <phoneticPr fontId="2" type="noConversion"/>
  </si>
  <si>
    <t>「性別與千禧年發展目標在臺灣」特展系列活動</t>
    <phoneticPr fontId="2" type="noConversion"/>
  </si>
  <si>
    <t>天然災害防護業務-防火防震</t>
    <phoneticPr fontId="2" type="noConversion"/>
  </si>
  <si>
    <t>資安趨勢分析與行動裝置安全</t>
    <phoneticPr fontId="2" type="noConversion"/>
  </si>
  <si>
    <t>水源面面觀</t>
    <phoneticPr fontId="2" type="noConversion"/>
  </si>
  <si>
    <t>個資法關鍵課題：年​度回顧與2014發展​趨勢</t>
    <phoneticPr fontId="2" type="noConversion"/>
  </si>
  <si>
    <t>PLSQL開發工具應用-第1～2期</t>
    <phoneticPr fontId="2" type="noConversion"/>
  </si>
  <si>
    <t>PLSQL開發工具應用-第3～4期</t>
    <phoneticPr fontId="2" type="noConversion"/>
  </si>
  <si>
    <t>ORACLE資料庫管理應用第1～4期</t>
    <phoneticPr fontId="2" type="noConversion"/>
  </si>
  <si>
    <t>當前我國安全情勢與因應之道</t>
    <phoneticPr fontId="2" type="noConversion"/>
  </si>
  <si>
    <t>你個資保護我的地雷？不可不知的個資法規定與實務</t>
    <phoneticPr fontId="2" type="noConversion"/>
  </si>
  <si>
    <t>行動裝置與電腦使用安全</t>
    <phoneticPr fontId="2" type="noConversion"/>
  </si>
  <si>
    <t>參訪國定古蹟監察院落成百年特展</t>
    <phoneticPr fontId="2" type="noConversion"/>
  </si>
  <si>
    <t>工程問題大小事</t>
    <phoneticPr fontId="2" type="noConversion"/>
  </si>
  <si>
    <t>消費者保護法簡介</t>
    <phoneticPr fontId="2" type="noConversion"/>
  </si>
  <si>
    <t>從個案故事看工程倫理</t>
    <phoneticPr fontId="2" type="noConversion"/>
  </si>
  <si>
    <t>餐桌上的環境危機</t>
    <phoneticPr fontId="2" type="noConversion"/>
  </si>
  <si>
    <t>土木工程與環境</t>
    <phoneticPr fontId="2" type="noConversion"/>
  </si>
  <si>
    <t>個資法規與實務</t>
    <phoneticPr fontId="2" type="noConversion"/>
  </si>
  <si>
    <t>公務倫理與核心價值</t>
    <phoneticPr fontId="2" type="noConversion"/>
  </si>
  <si>
    <t>海綿城市</t>
    <phoneticPr fontId="2" type="noConversion"/>
  </si>
  <si>
    <t>我是馬拉拉電影賞析</t>
    <phoneticPr fontId="2" type="noConversion"/>
  </si>
  <si>
    <t>重大工程開工要件注意事項</t>
    <phoneticPr fontId="2" type="noConversion"/>
  </si>
  <si>
    <t>心靈SPA-談情緒能量調節與內觀舒活減壓演講</t>
    <phoneticPr fontId="2" type="noConversion"/>
  </si>
  <si>
    <t>性別主流化數位學習</t>
    <phoneticPr fontId="2" type="noConversion"/>
  </si>
  <si>
    <t xml:space="preserve">行政院公共工程委員會Facebook粉絲專頁營運規範及系統操作教育訓練 </t>
    <phoneticPr fontId="2" type="noConversion"/>
  </si>
  <si>
    <t>政府採購之工程保險</t>
    <phoneticPr fontId="2" type="noConversion"/>
  </si>
  <si>
    <t>重大公共建設完工啟用期程評估方法及應用作業模式</t>
    <phoneticPr fontId="2" type="noConversion"/>
  </si>
  <si>
    <t>「捷運松山線施工障礙排除案例」專題演講</t>
    <phoneticPr fontId="2" type="noConversion"/>
  </si>
  <si>
    <t>公文管理系統操作說明會</t>
    <phoneticPr fontId="2" type="noConversion"/>
  </si>
  <si>
    <t>性別主流化CEDAW性別平等政策綱領</t>
    <phoneticPr fontId="2" type="noConversion"/>
  </si>
  <si>
    <t>「平甩防疫，強健身心」健康講座</t>
    <phoneticPr fontId="2" type="noConversion"/>
  </si>
  <si>
    <t>公共工程指定認證項目混凝土與瀝青混合料類試驗作業事項</t>
    <phoneticPr fontId="2" type="noConversion"/>
  </si>
  <si>
    <t>電子商務法律停看聽</t>
    <phoneticPr fontId="2" type="noConversion"/>
  </si>
  <si>
    <t>交通產業的創意商機</t>
    <phoneticPr fontId="2" type="noConversion"/>
  </si>
  <si>
    <t>淡江大橋的工程美學</t>
    <phoneticPr fontId="2" type="noConversion"/>
  </si>
  <si>
    <t>104年模範採購人員及採購案件頒獎典禮</t>
    <phoneticPr fontId="2" type="noConversion"/>
  </si>
  <si>
    <t>104年高階領導研究班出國短期研習心得報告</t>
    <phoneticPr fontId="2" type="noConversion"/>
  </si>
  <si>
    <t>104年採購稽核小組績效考核講習會(上午場)</t>
    <phoneticPr fontId="2" type="noConversion"/>
  </si>
  <si>
    <t>104年採購稽核小組績效考核講習會(下午場)</t>
    <phoneticPr fontId="2" type="noConversion"/>
  </si>
  <si>
    <t>統包工程實務教育訓練</t>
    <phoneticPr fontId="2" type="noConversion"/>
  </si>
  <si>
    <t>新北市國民運動中心興建工程之執行經驗分享</t>
    <phoneticPr fontId="2" type="noConversion"/>
  </si>
  <si>
    <t>行政院模範公務人員工作經驗分享會</t>
    <phoneticPr fontId="2" type="noConversion"/>
  </si>
  <si>
    <t>高雄捷運R11永久站結構施工及地盤監測</t>
    <phoneticPr fontId="2" type="noConversion"/>
  </si>
  <si>
    <t>重大公共建設計畫管理系統填報須知教育訓練課程</t>
    <phoneticPr fontId="2" type="noConversion"/>
  </si>
  <si>
    <t>「海綿城市」系列專題演講第3場-「實現透水城市-新北市執行經驗」</t>
    <phoneticPr fontId="2" type="noConversion"/>
  </si>
  <si>
    <t>公共工程標案管理系統管理與運用教育訓練課程</t>
    <phoneticPr fontId="2" type="noConversion"/>
  </si>
  <si>
    <t>自動體外心臟電擊去顫器(AED)教育訓練及實作(第1期)</t>
    <phoneticPr fontId="2" type="noConversion"/>
  </si>
  <si>
    <t>技師執行業務所涉及之法律責任(民、刑事及行政)</t>
    <phoneticPr fontId="2" type="noConversion"/>
  </si>
  <si>
    <t>一次用品減量與綠背包旅行去</t>
    <phoneticPr fontId="2" type="noConversion"/>
  </si>
  <si>
    <t>中鼎之國際經驗分享</t>
    <phoneticPr fontId="2" type="noConversion"/>
  </si>
  <si>
    <t>好EQ好心情～情緒與壓力調適</t>
    <phoneticPr fontId="2" type="noConversion"/>
  </si>
  <si>
    <t>智慧採購工作坊</t>
    <phoneticPr fontId="2" type="noConversion"/>
  </si>
  <si>
    <t>如何辦好公共建築工程技術服務採購研討會(東區)</t>
    <phoneticPr fontId="2" type="noConversion"/>
  </si>
  <si>
    <t>工程會參與推動共同管道業務及建議報告教育訓練講習</t>
    <phoneticPr fontId="2" type="noConversion"/>
  </si>
  <si>
    <t>臺灣生態的美麗與哀愁</t>
    <phoneticPr fontId="2" type="noConversion"/>
  </si>
  <si>
    <t>如何辦好公共建築工程技術服務採購研討會(中區)</t>
    <phoneticPr fontId="2" type="noConversion"/>
  </si>
  <si>
    <t>行動生活停看聽－達離勒索病毒</t>
    <phoneticPr fontId="2" type="noConversion"/>
  </si>
  <si>
    <t>如何辦好公共建築工程技術服務採購研討會(南區)</t>
    <phoneticPr fontId="2" type="noConversion"/>
  </si>
  <si>
    <t>如何辦好公共建築工程技術服務採購研討會(北區)</t>
    <phoneticPr fontId="2" type="noConversion"/>
  </si>
  <si>
    <t>公務人員行政中立及公務倫理</t>
    <phoneticPr fontId="2" type="noConversion"/>
  </si>
  <si>
    <t>災害示警公開資料平台(含災害情資網)之發展與應用</t>
    <phoneticPr fontId="2" type="noConversion"/>
  </si>
  <si>
    <t>105年度採購稽核業務研習會(北區)</t>
    <phoneticPr fontId="2" type="noConversion"/>
  </si>
  <si>
    <t>「在地出發 邁向平等」特展系列活動(第1場次)</t>
    <phoneticPr fontId="2" type="noConversion"/>
  </si>
  <si>
    <t>105年度採購稽核業務研習會(南區)</t>
    <phoneticPr fontId="2" type="noConversion"/>
  </si>
  <si>
    <t>「在地出發 邁向平等」特展系列活動(第2場次)</t>
    <phoneticPr fontId="2" type="noConversion"/>
  </si>
  <si>
    <t>「精進公共工程進度管理制度」教育訓練-北區第1場</t>
    <phoneticPr fontId="2" type="noConversion"/>
  </si>
  <si>
    <t>「105年度性別暴力防治影像巡迴座談」之「雛妓SARA」</t>
    <phoneticPr fontId="2" type="noConversion"/>
  </si>
  <si>
    <t>配合個人資料保護法修正，你要注意甚麼？</t>
    <phoneticPr fontId="2" type="noConversion"/>
  </si>
  <si>
    <t>全民國防教育訓練</t>
    <phoneticPr fontId="2" type="noConversion"/>
  </si>
  <si>
    <t>「105年度性別暴力防治影像巡迴座談」之「希望：為愛重生」</t>
    <phoneticPr fontId="2" type="noConversion"/>
  </si>
  <si>
    <t>人權之價值與現況－說兩公約、CEDAW及CRPD</t>
    <phoneticPr fontId="2" type="noConversion"/>
  </si>
  <si>
    <t>兩公約教育訓練</t>
    <phoneticPr fontId="2" type="noConversion"/>
  </si>
  <si>
    <t>淡海輕軌核心機電系統後續擴充之案例研討</t>
    <phoneticPr fontId="2" type="noConversion"/>
  </si>
  <si>
    <t>「2017年金改革方案(草案)」說明會</t>
    <phoneticPr fontId="2" type="noConversion"/>
  </si>
  <si>
    <t>106年行政院及所屬各機關中高階公務人員短期密集專業英語進修國外課程心得分享會</t>
    <phoneticPr fontId="2" type="noConversion"/>
  </si>
  <si>
    <t>國民旅遊卡制度修正說明會</t>
    <phoneticPr fontId="2" type="noConversion"/>
  </si>
  <si>
    <t>分級醫療宣導說明會</t>
    <phoneticPr fontId="2" type="noConversion"/>
  </si>
  <si>
    <t>常見駭客攻擊手法與資訊安全實例</t>
    <phoneticPr fontId="2" type="noConversion"/>
  </si>
  <si>
    <t>106年性別主流化訓練課程「野蠻爺爺」影片賞析</t>
    <phoneticPr fontId="2" type="noConversion"/>
  </si>
  <si>
    <t>106年性別主流化訓練課程「關懷社區『愛』是行動」（家庭暴力防治）影片賞析</t>
    <phoneticPr fontId="2" type="noConversion"/>
  </si>
  <si>
    <t>公務人員退休資遣撫卹法說明會</t>
    <phoneticPr fontId="2" type="noConversion"/>
  </si>
  <si>
    <t>人權教育-從財產繼承談男女平權</t>
    <phoneticPr fontId="2" type="noConversion"/>
  </si>
  <si>
    <t>106年國家防災日全民地震網路演練活動</t>
    <phoneticPr fontId="2" type="noConversion"/>
  </si>
  <si>
    <t>106年環境教育「農夫與他的田-尖山湖夢田、縣道193的野菜田」</t>
    <phoneticPr fontId="2" type="noConversion"/>
  </si>
  <si>
    <t>近期資訊安全事件及個人資料保護案例探討</t>
    <phoneticPr fontId="2" type="noConversion"/>
  </si>
  <si>
    <t>全民國防教育訓練</t>
    <phoneticPr fontId="2" type="noConversion"/>
  </si>
  <si>
    <t>員工協助方案專題演講-飲食保健密碼</t>
    <phoneticPr fontId="2" type="noConversion"/>
  </si>
  <si>
    <t>107年高階領導研究班第11期心得分享</t>
  </si>
  <si>
    <t>107年組團出國專題研究循環經濟班心得分享</t>
  </si>
  <si>
    <t>環境教育影片欣賞-咖非正義</t>
  </si>
  <si>
    <t>工程類公開取得電子報價單採購機制（含線上繳納押標金）教育訓練</t>
  </si>
  <si>
    <t>公務員應具備之人權與法治概念</t>
  </si>
  <si>
    <t>臺灣新住民文化介紹</t>
  </si>
  <si>
    <t>生態檢核機制推動及案例分享交流會</t>
  </si>
  <si>
    <t>多元性別與法律</t>
    <phoneticPr fontId="2" type="noConversion"/>
  </si>
  <si>
    <t>「災後復建工程經費審議及執行資訊系統」提報模組強化功能之操作教育訓練</t>
  </si>
  <si>
    <t>性別主流化教育訓練-看見多元性別(第一場)</t>
    <phoneticPr fontId="2" type="noConversion"/>
  </si>
  <si>
    <t>性別主流化教育訓練-看見多元性別(第二場)</t>
    <phoneticPr fontId="2" type="noConversion"/>
  </si>
  <si>
    <t>社會安定計畫</t>
    <phoneticPr fontId="2" type="noConversion"/>
  </si>
  <si>
    <t>近期資訊安全暨個資事件案例及內稽發現等事項分享</t>
  </si>
  <si>
    <t>環境教育-南橫的美麗與哀愁(東段)</t>
    <phoneticPr fontId="2" type="noConversion"/>
  </si>
  <si>
    <t>突破與創新-建築生產履歷專題演講</t>
  </si>
  <si>
    <t>員工面對組織變革之因應與壓力調適</t>
  </si>
  <si>
    <t>從多元角度談水資源議題教育</t>
  </si>
  <si>
    <t>第17屆公共工程金質獎觀摩會得獎工程觀摩會-「中庄調整池工程計畫-調整池工程(第一期)」</t>
    <phoneticPr fontId="2" type="noConversion"/>
  </si>
  <si>
    <t>第17屆公共工程金質獎觀摩會得獎工程觀摩會-「高雄環狀輕軌捷運建設(第一階段)愛河高架橋(含東、西引道及C11車站)未施作完成工程」</t>
  </si>
  <si>
    <t>第17屆公共工程金質獎觀摩會得獎工程觀摩會-「國立臺灣體育運動大學臺中校區運動科學綜合大樓新建工程」</t>
  </si>
  <si>
    <t>環境教育影片觀賞-這一生，至少當一次傻瓜</t>
  </si>
  <si>
    <t>107年度「閒置公共設施活化補助經費申請及管理系統操作」說明會</t>
  </si>
  <si>
    <t>聘僱人員離職儲金與勞工退休金制度說明會</t>
  </si>
  <si>
    <t>落實兩公約於人權之保障</t>
    <phoneticPr fontId="2" type="noConversion"/>
  </si>
  <si>
    <t>電子書及大數據應用研習班心得分享</t>
  </si>
  <si>
    <t>105年1月6日</t>
    <phoneticPr fontId="2" type="noConversion"/>
  </si>
  <si>
    <t>105年1月14日</t>
    <phoneticPr fontId="2" type="noConversion"/>
  </si>
  <si>
    <t>105年1月28日</t>
    <phoneticPr fontId="2" type="noConversion"/>
  </si>
  <si>
    <t>105年2月1日</t>
    <phoneticPr fontId="2" type="noConversion"/>
  </si>
  <si>
    <t>105年2月18日</t>
    <phoneticPr fontId="2" type="noConversion"/>
  </si>
  <si>
    <t>105年3月2日</t>
    <phoneticPr fontId="2" type="noConversion"/>
  </si>
  <si>
    <t>105年3月30日</t>
    <phoneticPr fontId="2" type="noConversion"/>
  </si>
  <si>
    <t>105年4月21日</t>
    <phoneticPr fontId="2" type="noConversion"/>
  </si>
  <si>
    <t>105年5月9日</t>
    <phoneticPr fontId="2" type="noConversion"/>
  </si>
  <si>
    <t>105年5月17日</t>
    <phoneticPr fontId="2" type="noConversion"/>
  </si>
  <si>
    <t>105年5月31日</t>
    <phoneticPr fontId="2" type="noConversion"/>
  </si>
  <si>
    <t>105年6月7日</t>
    <phoneticPr fontId="2" type="noConversion"/>
  </si>
  <si>
    <t>105年6月20日</t>
    <phoneticPr fontId="2" type="noConversion"/>
  </si>
  <si>
    <t>105年6月22日</t>
    <phoneticPr fontId="2" type="noConversion"/>
  </si>
  <si>
    <t>105年6月24日</t>
    <phoneticPr fontId="2" type="noConversion"/>
  </si>
  <si>
    <t>105年7月18日</t>
    <phoneticPr fontId="2" type="noConversion"/>
  </si>
  <si>
    <t>105年7月19日</t>
    <phoneticPr fontId="2" type="noConversion"/>
  </si>
  <si>
    <t>105年8月24日</t>
    <phoneticPr fontId="2" type="noConversion"/>
  </si>
  <si>
    <t>105年8月26日</t>
    <phoneticPr fontId="2" type="noConversion"/>
  </si>
  <si>
    <t>105年9月6日</t>
    <phoneticPr fontId="2" type="noConversion"/>
  </si>
  <si>
    <t>105年9月9日</t>
    <phoneticPr fontId="2" type="noConversion"/>
  </si>
  <si>
    <t>105年9月30日</t>
    <phoneticPr fontId="2" type="noConversion"/>
  </si>
  <si>
    <t>105年10月26日</t>
    <phoneticPr fontId="2" type="noConversion"/>
  </si>
  <si>
    <t>105年10月28日</t>
    <phoneticPr fontId="2" type="noConversion"/>
  </si>
  <si>
    <t>105年11月16日</t>
    <phoneticPr fontId="2" type="noConversion"/>
  </si>
  <si>
    <t>105年11月25日</t>
    <phoneticPr fontId="2" type="noConversion"/>
  </si>
  <si>
    <t>105年12月1日</t>
    <phoneticPr fontId="2" type="noConversion"/>
  </si>
  <si>
    <t>105年12月22日</t>
    <phoneticPr fontId="2" type="noConversion"/>
  </si>
  <si>
    <t>105年12月27日</t>
    <phoneticPr fontId="2" type="noConversion"/>
  </si>
  <si>
    <t>104年4月2日</t>
    <phoneticPr fontId="2" type="noConversion"/>
  </si>
  <si>
    <t>104年4月7日</t>
    <phoneticPr fontId="2" type="noConversion"/>
  </si>
  <si>
    <t>104年4月10日</t>
    <phoneticPr fontId="2" type="noConversion"/>
  </si>
  <si>
    <t>104年5月6日</t>
    <phoneticPr fontId="2" type="noConversion"/>
  </si>
  <si>
    <t>104年5月10日</t>
    <phoneticPr fontId="2" type="noConversion"/>
  </si>
  <si>
    <t>104年5月22日</t>
    <phoneticPr fontId="2" type="noConversion"/>
  </si>
  <si>
    <t>104年5月29日</t>
    <phoneticPr fontId="2" type="noConversion"/>
  </si>
  <si>
    <t>104年6月4日</t>
    <phoneticPr fontId="2" type="noConversion"/>
  </si>
  <si>
    <t>104年6月10日</t>
    <phoneticPr fontId="2" type="noConversion"/>
  </si>
  <si>
    <t>104年6月17日</t>
    <phoneticPr fontId="2" type="noConversion"/>
  </si>
  <si>
    <t>104年6月30日</t>
    <phoneticPr fontId="2" type="noConversion"/>
  </si>
  <si>
    <t>104年7月2日</t>
    <phoneticPr fontId="2" type="noConversion"/>
  </si>
  <si>
    <t>104年7月17日</t>
    <phoneticPr fontId="2" type="noConversion"/>
  </si>
  <si>
    <t>104年8月31日</t>
    <phoneticPr fontId="2" type="noConversion"/>
  </si>
  <si>
    <t>104年9月8日</t>
    <phoneticPr fontId="2" type="noConversion"/>
  </si>
  <si>
    <t>104年9月10日</t>
    <phoneticPr fontId="2" type="noConversion"/>
  </si>
  <si>
    <t>104年10月5日</t>
    <phoneticPr fontId="2" type="noConversion"/>
  </si>
  <si>
    <t>104年10月23日</t>
    <phoneticPr fontId="2" type="noConversion"/>
  </si>
  <si>
    <t>104年11月11日</t>
    <phoneticPr fontId="2" type="noConversion"/>
  </si>
  <si>
    <t>104年11月25日</t>
    <phoneticPr fontId="2" type="noConversion"/>
  </si>
  <si>
    <t>104年12月29日</t>
    <phoneticPr fontId="2" type="noConversion"/>
  </si>
  <si>
    <t>103年4月2日</t>
    <phoneticPr fontId="2" type="noConversion"/>
  </si>
  <si>
    <t>103年4月11日</t>
    <phoneticPr fontId="2" type="noConversion"/>
  </si>
  <si>
    <t>103年4月15日</t>
    <phoneticPr fontId="2" type="noConversion"/>
  </si>
  <si>
    <t>103年4月16日</t>
    <phoneticPr fontId="2" type="noConversion"/>
  </si>
  <si>
    <t>103年4月23日</t>
    <phoneticPr fontId="2" type="noConversion"/>
  </si>
  <si>
    <t>103年5月7日</t>
    <phoneticPr fontId="2" type="noConversion"/>
  </si>
  <si>
    <t>103年5月15日</t>
    <phoneticPr fontId="2" type="noConversion"/>
  </si>
  <si>
    <t>103年5月16日</t>
    <phoneticPr fontId="2" type="noConversion"/>
  </si>
  <si>
    <t>103年5月19日</t>
    <phoneticPr fontId="2" type="noConversion"/>
  </si>
  <si>
    <t>103年6月11日</t>
    <phoneticPr fontId="2" type="noConversion"/>
  </si>
  <si>
    <t>103年6月18日</t>
    <phoneticPr fontId="2" type="noConversion"/>
  </si>
  <si>
    <t>103年5月22日</t>
    <phoneticPr fontId="2" type="noConversion"/>
  </si>
  <si>
    <t>103年6月19日</t>
    <phoneticPr fontId="2" type="noConversion"/>
  </si>
  <si>
    <t>103年6月20日</t>
    <phoneticPr fontId="2" type="noConversion"/>
  </si>
  <si>
    <t>103年6月24～25日</t>
    <phoneticPr fontId="2" type="noConversion"/>
  </si>
  <si>
    <t>103年6月26日</t>
    <phoneticPr fontId="2" type="noConversion"/>
  </si>
  <si>
    <t>103年7月11日</t>
    <phoneticPr fontId="2" type="noConversion"/>
  </si>
  <si>
    <t>103年7月25日</t>
    <phoneticPr fontId="2" type="noConversion"/>
  </si>
  <si>
    <t>103年7月29日</t>
    <phoneticPr fontId="2" type="noConversion"/>
  </si>
  <si>
    <t>103年8月7日</t>
    <phoneticPr fontId="2" type="noConversion"/>
  </si>
  <si>
    <t>103年8月21日</t>
    <phoneticPr fontId="2" type="noConversion"/>
  </si>
  <si>
    <t>103年8月22日</t>
    <phoneticPr fontId="2" type="noConversion"/>
  </si>
  <si>
    <t>103年8月26日</t>
    <phoneticPr fontId="2" type="noConversion"/>
  </si>
  <si>
    <t>103年9月3日</t>
    <phoneticPr fontId="2" type="noConversion"/>
  </si>
  <si>
    <t>103年9月15日</t>
    <phoneticPr fontId="2" type="noConversion"/>
  </si>
  <si>
    <t>103年10月15日</t>
    <phoneticPr fontId="2" type="noConversion"/>
  </si>
  <si>
    <t>103年10月20日</t>
    <phoneticPr fontId="2" type="noConversion"/>
  </si>
  <si>
    <t>103年10月23日</t>
    <phoneticPr fontId="2" type="noConversion"/>
  </si>
  <si>
    <t>103年10月30日</t>
    <phoneticPr fontId="2" type="noConversion"/>
  </si>
  <si>
    <t>103年11月4日</t>
    <phoneticPr fontId="2" type="noConversion"/>
  </si>
  <si>
    <t>103年11月18日</t>
    <phoneticPr fontId="2" type="noConversion"/>
  </si>
  <si>
    <t>103年11月26日</t>
    <phoneticPr fontId="2" type="noConversion"/>
  </si>
  <si>
    <t>103年12月3日</t>
    <phoneticPr fontId="2" type="noConversion"/>
  </si>
  <si>
    <t>原備註：本會業務性質，工程專業人員以男性居多。</t>
    <phoneticPr fontId="2" type="noConversion"/>
  </si>
  <si>
    <t>備註：本會業務性質，工程專業人員以男性居多。</t>
    <phoneticPr fontId="2" type="noConversion"/>
  </si>
  <si>
    <t>備註：
1.性別資料使用：因本會業務性質為政府採購與公共工程業務之督導協調，須進用具工程、土木、水利、經建等專業背景人員，以目前工程專業人員仍以男性居多，又上開訓練係包含全會各種訓練課程（含業務訓練及管理訓練），爰參訓人員人數較不固定。
2.應用深化：上開統計可作為本會每年度規劃訓練課程及邀請同仁參訓之參考。
3.未進行國際性別統計比較原因說明：茲考量其他國家政府組織型態、功能任務迥異，爰未能就與本會業務性質與角色功能完全相同之國外政府機關進行國際比較。</t>
    <phoneticPr fontId="2" type="noConversion"/>
  </si>
  <si>
    <t>108年本會辦理教育訓練性別比例一覽表</t>
    <phoneticPr fontId="2" type="noConversion"/>
  </si>
  <si>
    <t>103年本會辦理教育訓練性別比例一覽表</t>
    <phoneticPr fontId="2" type="noConversion"/>
  </si>
  <si>
    <t>104年本會辦理教育訓練性別比例一覽表</t>
    <phoneticPr fontId="2" type="noConversion"/>
  </si>
  <si>
    <t>105年本會辦理教育訓練性別比例一覽表</t>
    <phoneticPr fontId="2" type="noConversion"/>
  </si>
  <si>
    <t>106年本會辦理教育訓練性別比例一覽表</t>
    <phoneticPr fontId="2" type="noConversion"/>
  </si>
  <si>
    <t>107年本會辦理教育訓練性別比例一覽表</t>
    <phoneticPr fontId="2" type="noConversion"/>
  </si>
  <si>
    <t>性平課程</t>
    <phoneticPr fontId="2" type="noConversion"/>
  </si>
  <si>
    <t>108年2月13日</t>
    <phoneticPr fontId="2" type="noConversion"/>
  </si>
  <si>
    <t>英國公共工程審議制度探討</t>
    <phoneticPr fontId="2" type="noConversion"/>
  </si>
  <si>
    <t>108年3月26日</t>
    <phoneticPr fontId="2" type="noConversion"/>
  </si>
  <si>
    <t>員工協助方案說明會</t>
    <phoneticPr fontId="2" type="noConversion"/>
  </si>
  <si>
    <t>108年3月27日</t>
    <phoneticPr fontId="2" type="noConversion"/>
  </si>
  <si>
    <t>人權教育影片欣賞「幸福路上」</t>
    <phoneticPr fontId="2" type="noConversion"/>
  </si>
  <si>
    <t>108年4月19日</t>
    <phoneticPr fontId="2" type="noConversion"/>
  </si>
  <si>
    <t>人權新思維，政府有作為</t>
    <phoneticPr fontId="2" type="noConversion"/>
  </si>
  <si>
    <t>108年4月24日</t>
    <phoneticPr fontId="2" type="noConversion"/>
  </si>
  <si>
    <t>EAP宣導說明會</t>
    <phoneticPr fontId="2" type="noConversion"/>
  </si>
  <si>
    <t>108年5月8日</t>
    <phoneticPr fontId="2" type="noConversion"/>
  </si>
  <si>
    <t>108年性別主流化教育訓練「建築與女性主義」</t>
    <phoneticPr fontId="2" type="noConversion"/>
  </si>
  <si>
    <t>108年5月21日</t>
    <phoneticPr fontId="2" type="noConversion"/>
  </si>
  <si>
    <t>資安威脅趨勢與案例分享</t>
    <phoneticPr fontId="2" type="noConversion"/>
  </si>
  <si>
    <t>108年6月5日</t>
    <phoneticPr fontId="2" type="noConversion"/>
  </si>
  <si>
    <t>108年度核心職能系列課程「卓越的簡報與表達技巧習班」</t>
    <phoneticPr fontId="2" type="noConversion"/>
  </si>
  <si>
    <t>108年6月11日</t>
    <phoneticPr fontId="2" type="noConversion"/>
  </si>
  <si>
    <t>108年度核心職能系列課程「問題發現與決策技巧研習班」</t>
    <phoneticPr fontId="2" type="noConversion"/>
  </si>
  <si>
    <t>108年6月19日</t>
    <phoneticPr fontId="2" type="noConversion"/>
  </si>
  <si>
    <t>108年度新進人員講習</t>
    <phoneticPr fontId="2" type="noConversion"/>
  </si>
  <si>
    <t>108年6月20日</t>
    <phoneticPr fontId="2" type="noConversion"/>
  </si>
  <si>
    <t>美國政府標案經驗分享座談會</t>
    <phoneticPr fontId="2" type="noConversion"/>
  </si>
  <si>
    <t>ISO 27001 驗證標準要求</t>
    <phoneticPr fontId="2" type="noConversion"/>
  </si>
  <si>
    <t>108年6月24日</t>
    <phoneticPr fontId="2" type="noConversion"/>
  </si>
  <si>
    <t>108年度核心職能系列課程「風險與危機管理研習班」</t>
    <phoneticPr fontId="2" type="noConversion"/>
  </si>
  <si>
    <t>108年6月25日</t>
    <phoneticPr fontId="2" type="noConversion"/>
  </si>
  <si>
    <t>108年度核心職能系列課程「會議管理研習班」</t>
    <phoneticPr fontId="2" type="noConversion"/>
  </si>
  <si>
    <t>資訊資產盤點實務</t>
    <phoneticPr fontId="2" type="noConversion"/>
  </si>
  <si>
    <t>108年6月28日</t>
    <phoneticPr fontId="2" type="noConversion"/>
  </si>
  <si>
    <t>EAP宣導講座「在工作中重現活力 —情緒與心理的安頓」</t>
    <phoneticPr fontId="2" type="noConversion"/>
  </si>
  <si>
    <t>108年7月1日</t>
    <phoneticPr fontId="2" type="noConversion"/>
  </si>
  <si>
    <t>108年度核心職能系列課程「有效溝通研習班」</t>
  </si>
  <si>
    <t>108年7月22日</t>
    <phoneticPr fontId="2" type="noConversion"/>
  </si>
  <si>
    <t>108年度性別主流化教育訓練「女孩別哭」</t>
    <phoneticPr fontId="2" type="noConversion"/>
  </si>
  <si>
    <t>108年7月29日</t>
    <phoneticPr fontId="2" type="noConversion"/>
  </si>
  <si>
    <t>資安風險評鑑實務</t>
    <phoneticPr fontId="2" type="noConversion"/>
  </si>
  <si>
    <t>108年8月14日</t>
    <phoneticPr fontId="2" type="noConversion"/>
  </si>
  <si>
    <t>國家人權博物館參訪</t>
    <phoneticPr fontId="2" type="noConversion"/>
  </si>
  <si>
    <t>108年8月20日</t>
    <phoneticPr fontId="2" type="noConversion"/>
  </si>
  <si>
    <t>資訊安全宣導課程</t>
    <phoneticPr fontId="2" type="noConversion"/>
  </si>
  <si>
    <t>108年9月10日</t>
    <phoneticPr fontId="2" type="noConversion"/>
  </si>
  <si>
    <t>營運持續管理課程</t>
    <phoneticPr fontId="2" type="noConversion"/>
  </si>
  <si>
    <t>108年9月20日</t>
    <phoneticPr fontId="2" type="noConversion"/>
  </si>
  <si>
    <t>108年國家防災日全民防地震網路演練活動</t>
    <phoneticPr fontId="2" type="noConversion"/>
  </si>
  <si>
    <t>108年9月24日</t>
    <phoneticPr fontId="2" type="noConversion"/>
  </si>
  <si>
    <t>108年度全民國防教育訓練「暗算」</t>
    <phoneticPr fontId="2" type="noConversion"/>
  </si>
  <si>
    <t>人工智慧＋物聯網颳起的資安風暴，如何自主管理？</t>
    <phoneticPr fontId="2" type="noConversion"/>
  </si>
  <si>
    <t>108年10月1日</t>
    <phoneticPr fontId="2" type="noConversion"/>
  </si>
  <si>
    <t>EAP宣導講座「找到你的理財方程式」</t>
    <phoneticPr fontId="2" type="noConversion"/>
  </si>
  <si>
    <t>108年10月23日</t>
    <phoneticPr fontId="2" type="noConversion"/>
  </si>
  <si>
    <t>CEDAW第11條工作平等權利</t>
    <phoneticPr fontId="2" type="noConversion"/>
  </si>
  <si>
    <t>108年10月30日</t>
    <phoneticPr fontId="2" type="noConversion"/>
  </si>
  <si>
    <t>108年國家政務研究班第13期心得分享</t>
    <phoneticPr fontId="2" type="noConversion"/>
  </si>
  <si>
    <t>108年11月4日</t>
    <phoneticPr fontId="2" type="noConversion"/>
  </si>
  <si>
    <t>108年「製作會議紀錄技巧分享」專題演講</t>
    <phoneticPr fontId="2" type="noConversion"/>
  </si>
  <si>
    <t>108年11月7日</t>
    <phoneticPr fontId="2" type="noConversion"/>
  </si>
  <si>
    <t>108年11月28日</t>
    <phoneticPr fontId="2" type="noConversion"/>
  </si>
  <si>
    <t>108年度全國民防教育訓練-保防微電影</t>
    <phoneticPr fontId="2" type="noConversion"/>
  </si>
  <si>
    <t>CEDAW第5條社會文化之改變與母性之保障</t>
    <phoneticPr fontId="2" type="noConversion"/>
  </si>
  <si>
    <t>108年11月19日</t>
    <phoneticPr fontId="2" type="noConversion"/>
  </si>
  <si>
    <t>ISO 27001外部驗證前準備與應對說明</t>
    <phoneticPr fontId="2" type="noConversion"/>
  </si>
  <si>
    <t>108年12月18日</t>
    <phoneticPr fontId="2" type="noConversion"/>
  </si>
  <si>
    <t>108年度第一場業務交流讀書會「公共工程的省思與策進」</t>
    <phoneticPr fontId="2" type="noConversion"/>
  </si>
  <si>
    <t>備註：
1.性別資料使用：因本會業務性質為政府採購與公共工程業務之督導協調，須進用具工程、土木、水利、經建等專業背景人員，以目前工程專業人員仍以男性居多，又上開訓練係包含全會各種訓練課程（含業務訓練及管理訓練），爰參訓人員人數較不固定。
2.應用深化：上開統計可作為本會每年度規劃訓練課程及邀請同仁參訓之參考。
3.未進行國際性別統計比較原因說明：茲考量其他國家政府組織型態、功能任務迥異，爰未能就與本會業務性質與角色功能完全相同之國外政府機關進行國際比較。</t>
    <phoneticPr fontId="2" type="noConversion"/>
  </si>
  <si>
    <t>表13</t>
    <phoneticPr fontId="2" type="noConversion"/>
  </si>
  <si>
    <t>表13</t>
    <phoneticPr fontId="2" type="noConversion"/>
  </si>
  <si>
    <t>109年本會辦理教育訓練性別比例一覽表</t>
    <phoneticPr fontId="2" type="noConversion"/>
  </si>
  <si>
    <t>109年1月15日</t>
    <phoneticPr fontId="2" type="noConversion"/>
  </si>
  <si>
    <t>政府採購法暨相關子法修正說明</t>
  </si>
  <si>
    <t>109年3月3日</t>
    <phoneticPr fontId="2" type="noConversion"/>
  </si>
  <si>
    <t>管理訓練-EAP身心健康講座「食品安全 無毒生活」</t>
    <phoneticPr fontId="2" type="noConversion"/>
  </si>
  <si>
    <t>109年6月18日</t>
    <phoneticPr fontId="2" type="noConversion"/>
  </si>
  <si>
    <t>管理訓練-EAP主管實務訓練工作坊</t>
  </si>
  <si>
    <t>109年7月15日</t>
    <phoneticPr fontId="2" type="noConversion"/>
  </si>
  <si>
    <t>兩公約、身心障礙者權利公約、廉政影片宣導</t>
    <phoneticPr fontId="2" type="noConversion"/>
  </si>
  <si>
    <t>109年8月4日</t>
    <phoneticPr fontId="2" type="noConversion"/>
  </si>
  <si>
    <t>公共工程計畫研擬相關法令介紹</t>
  </si>
  <si>
    <t>109年8月13日</t>
    <phoneticPr fontId="2" type="noConversion"/>
  </si>
  <si>
    <t>管理訓練-EAP關懷員實務工作坊</t>
  </si>
  <si>
    <t>109年8月24日</t>
    <phoneticPr fontId="2" type="noConversion"/>
  </si>
  <si>
    <t>專業核心訓練-大數據分析與應用</t>
  </si>
  <si>
    <t>109年8月31日</t>
    <phoneticPr fontId="2" type="noConversion"/>
  </si>
  <si>
    <t>公共建設計畫列管與公共工程品質確保</t>
  </si>
  <si>
    <t>109年9月7日</t>
    <phoneticPr fontId="2" type="noConversion"/>
  </si>
  <si>
    <t>兩公約、身心障礙者權利公約、廉政、性別平等、國防教育影片宣導</t>
    <phoneticPr fontId="2" type="noConversion"/>
  </si>
  <si>
    <t>109年9月9日</t>
    <phoneticPr fontId="2" type="noConversion"/>
  </si>
  <si>
    <t>業務簡介及政府採購爭議處理機制</t>
  </si>
  <si>
    <t>109年9月16日</t>
    <phoneticPr fontId="2" type="noConversion"/>
  </si>
  <si>
    <t>管理訓練-打造工程領域之多元包容性未來的挑戰與願景</t>
  </si>
  <si>
    <t>109年10月29日</t>
    <phoneticPr fontId="2" type="noConversion"/>
  </si>
  <si>
    <t>工程技術鑑定之功能與作用暨案例解析</t>
  </si>
  <si>
    <t>109年11月3日</t>
    <phoneticPr fontId="2" type="noConversion"/>
  </si>
  <si>
    <t>有效解決問題之態度與方法</t>
  </si>
  <si>
    <t>109年11月19日</t>
    <phoneticPr fontId="2" type="noConversion"/>
  </si>
  <si>
    <t>專業核心訓練-創造力與邏輯思考力</t>
  </si>
  <si>
    <t>109年11月20日</t>
    <phoneticPr fontId="2" type="noConversion"/>
  </si>
  <si>
    <t>管理訓練（CEDAW）-性別多元與障礙的交織</t>
    <phoneticPr fontId="2" type="noConversion"/>
  </si>
  <si>
    <t>109年11月24日</t>
    <phoneticPr fontId="2" type="noConversion"/>
  </si>
  <si>
    <t>專業核心訓練-工作計畫與執行力</t>
  </si>
  <si>
    <t>109年11月27日</t>
    <phoneticPr fontId="2" type="noConversion"/>
  </si>
  <si>
    <t>採購稽核精進業務執行成果及發現缺失</t>
    <phoneticPr fontId="2" type="noConversion"/>
  </si>
  <si>
    <t>109年12月2日</t>
    <phoneticPr fontId="2" type="noConversion"/>
  </si>
  <si>
    <t>現代化的台灣應有的法治觀念</t>
  </si>
  <si>
    <t>110年本會辦理教育訓練性別比例一覽表</t>
    <phoneticPr fontId="2" type="noConversion"/>
  </si>
  <si>
    <t>110年10月5日</t>
    <phoneticPr fontId="2" type="noConversion"/>
  </si>
  <si>
    <t>資訊小組資通安全教育訓練(數位學習)</t>
    <phoneticPr fontId="2" type="noConversion"/>
  </si>
  <si>
    <t>110年12月13日</t>
    <phoneticPr fontId="2" type="noConversion"/>
  </si>
  <si>
    <t>110年2月19日</t>
    <phoneticPr fontId="2" type="noConversion"/>
  </si>
  <si>
    <t>依法行政積極作為案例分享讀書會</t>
    <phoneticPr fontId="2" type="noConversion"/>
  </si>
  <si>
    <t>提升政策規劃與業務說明能力</t>
  </si>
  <si>
    <t>110年9月24日</t>
    <phoneticPr fontId="2" type="noConversion"/>
  </si>
  <si>
    <t>卓越簡報的關鍵要素</t>
  </si>
  <si>
    <t>110年10月4日</t>
    <phoneticPr fontId="2" type="noConversion"/>
  </si>
  <si>
    <t>110年12月21日</t>
    <phoneticPr fontId="2" type="noConversion"/>
  </si>
  <si>
    <t>「行政中立暨公務倫理及利益衝突迴避」教育訓練</t>
    <phoneticPr fontId="2" type="noConversion"/>
  </si>
  <si>
    <t>110年3月19日</t>
    <phoneticPr fontId="2" type="noConversion"/>
  </si>
  <si>
    <t>新進人員講習</t>
    <phoneticPr fontId="2" type="noConversion"/>
  </si>
  <si>
    <t>資訊資產盤點暨資通系統分級及防護基準</t>
    <phoneticPr fontId="2" type="noConversion"/>
  </si>
  <si>
    <t>110年4月7日</t>
    <phoneticPr fontId="2" type="noConversion"/>
  </si>
  <si>
    <t>110年4月15日</t>
    <phoneticPr fontId="2" type="noConversion"/>
  </si>
  <si>
    <t>資通安全教育訓練(第1次)</t>
    <phoneticPr fontId="2" type="noConversion"/>
  </si>
  <si>
    <t>資通安全教育訓練(第2次)</t>
    <phoneticPr fontId="2" type="noConversion"/>
  </si>
  <si>
    <t>性別主流化教育訓練「影片欣賞暨座談會」</t>
    <phoneticPr fontId="2" type="noConversion"/>
  </si>
  <si>
    <t>110年4月12日</t>
    <phoneticPr fontId="2" type="noConversion"/>
  </si>
  <si>
    <t>全民國防教育訓練-影片欣賞座談</t>
  </si>
  <si>
    <t>110年8月17日</t>
    <phoneticPr fontId="2" type="noConversion"/>
  </si>
  <si>
    <t>「兩公約（人權）教育訓練」影片欣賞座談</t>
  </si>
  <si>
    <t>110年9月17日</t>
    <phoneticPr fontId="2" type="noConversion"/>
  </si>
  <si>
    <t>全民國防教育訓練影片欣賞</t>
  </si>
  <si>
    <t>人權教育訓練影片欣賞</t>
  </si>
  <si>
    <t>環境教育影片欣賞「明日進行曲」</t>
  </si>
  <si>
    <t>110年9月16日</t>
    <phoneticPr fontId="2" type="noConversion"/>
  </si>
  <si>
    <t>110年10月25日</t>
    <phoneticPr fontId="2" type="noConversion"/>
  </si>
  <si>
    <t>認識跨性別者及其處境</t>
  </si>
  <si>
    <t>110年9月30日</t>
    <phoneticPr fontId="2" type="noConversion"/>
  </si>
  <si>
    <t>性別主流化及CEDAW教育訓練</t>
  </si>
  <si>
    <t>111年本會辦理教育訓練性別比例一覽表</t>
    <phoneticPr fontId="2" type="noConversion"/>
  </si>
  <si>
    <t>111年3月30日</t>
    <phoneticPr fontId="2" type="noConversion"/>
  </si>
  <si>
    <t>品質與查核二三事</t>
    <phoneticPr fontId="2" type="noConversion"/>
  </si>
  <si>
    <t>111年3月29日</t>
    <phoneticPr fontId="2" type="noConversion"/>
  </si>
  <si>
    <t>經費結報系統-機關同仁報支項目申請及設定操作</t>
    <phoneticPr fontId="2" type="noConversion"/>
  </si>
  <si>
    <t>111年4月27日</t>
    <phoneticPr fontId="2" type="noConversion"/>
  </si>
  <si>
    <t>臺9線蘇花公路山區路段改善計畫工程碳管理經驗分享及展望</t>
    <phoneticPr fontId="2" type="noConversion"/>
  </si>
  <si>
    <t>性別主流化教育訓練「花漾女子」影片欣賞暨座談會</t>
    <phoneticPr fontId="2" type="noConversion"/>
  </si>
  <si>
    <t>EAP身心健康關懷講座「防疫及提升免疫力」</t>
    <phoneticPr fontId="2" type="noConversion"/>
  </si>
  <si>
    <t>111年4月28日</t>
    <phoneticPr fontId="2" type="noConversion"/>
  </si>
  <si>
    <t>111年5月9日</t>
    <phoneticPr fontId="2" type="noConversion"/>
  </si>
  <si>
    <t>111年度第1次資通安全教育訓練</t>
    <phoneticPr fontId="2" type="noConversion"/>
  </si>
  <si>
    <t>111年5月26日</t>
    <phoneticPr fontId="2" type="noConversion"/>
  </si>
  <si>
    <t>導入經費結報系統-出納單位報支項目申請及設定操作</t>
    <phoneticPr fontId="2" type="noConversion"/>
  </si>
  <si>
    <t>111年7月18日</t>
    <phoneticPr fontId="2" type="noConversion"/>
  </si>
  <si>
    <t>「公共工程品質管理訓練班」品質(監造)計畫習作審查案例說明會</t>
    <phoneticPr fontId="2" type="noConversion"/>
  </si>
  <si>
    <t>111年7月27日</t>
    <phoneticPr fontId="2" type="noConversion"/>
  </si>
  <si>
    <t>生態檢核落實情形及案例分享</t>
    <phoneticPr fontId="2" type="noConversion"/>
  </si>
  <si>
    <t>111年8月18日</t>
    <phoneticPr fontId="2" type="noConversion"/>
  </si>
  <si>
    <t>工程基礎攝影與構圖技巧</t>
    <phoneticPr fontId="2" type="noConversion"/>
  </si>
  <si>
    <t>111年8月23日</t>
    <phoneticPr fontId="2" type="noConversion"/>
  </si>
  <si>
    <t>EAP講座-直球面對職家壓力，掌握舒活人生要訣</t>
    <phoneticPr fontId="2" type="noConversion"/>
  </si>
  <si>
    <t>111年8月3日</t>
    <phoneticPr fontId="2" type="noConversion"/>
  </si>
  <si>
    <t>111年度ODF教育訓練</t>
    <phoneticPr fontId="2" type="noConversion"/>
  </si>
  <si>
    <t>111年9月6日</t>
    <phoneticPr fontId="2" type="noConversion"/>
  </si>
  <si>
    <t>政府組態基準及AD安全威脅與防護方案</t>
    <phoneticPr fontId="2" type="noConversion"/>
  </si>
  <si>
    <t>111年9月15日</t>
    <phoneticPr fontId="2" type="noConversion"/>
  </si>
  <si>
    <t>EAP專題講座「性別好友善，溝通更順暢」</t>
    <phoneticPr fontId="2" type="noConversion"/>
  </si>
  <si>
    <t>111年10月5日</t>
    <phoneticPr fontId="2" type="noConversion"/>
  </si>
  <si>
    <t>性平、兩公約暨身障者權利公約教育訓練(「無聲」影片欣賞)</t>
    <phoneticPr fontId="2" type="noConversion"/>
  </si>
  <si>
    <t>111年10月6日</t>
  </si>
  <si>
    <t>111年度文康聯誼暨環境教育訓練</t>
    <phoneticPr fontId="2" type="noConversion"/>
  </si>
  <si>
    <t>111年10月1日</t>
    <phoneticPr fontId="2" type="noConversion"/>
  </si>
  <si>
    <t>111年10月19日</t>
    <phoneticPr fontId="2" type="noConversion"/>
  </si>
  <si>
    <t>全民國防教育訓練-「鋼鐵勳章」影片欣賞</t>
    <phoneticPr fontId="2" type="noConversion"/>
  </si>
  <si>
    <t>行政中立教育訓練</t>
    <phoneticPr fontId="2" type="noConversion"/>
  </si>
  <si>
    <t>111年10月18日</t>
    <phoneticPr fontId="2" type="noConversion"/>
  </si>
  <si>
    <t>111年度第2次資通安全教育訓練</t>
    <phoneticPr fontId="2" type="noConversion"/>
  </si>
  <si>
    <t>112年本會辦理教育訓練性別比例一覽表</t>
    <phoneticPr fontId="2" type="noConversion"/>
  </si>
  <si>
    <t>112年性別主流化(CEDAW)電影院-厭世媽咪日記</t>
  </si>
  <si>
    <t>EAP健康專題講座-淺談暈眩與壓力因應</t>
  </si>
  <si>
    <t>112年度性騷擾防治宣導</t>
  </si>
  <si>
    <t>112年度性騷擾防治專題演講</t>
  </si>
  <si>
    <t>112年度性平暨兩公約（人權）教育訓練</t>
  </si>
  <si>
    <t>性平初階課程「同志權益保障」</t>
    <phoneticPr fontId="2" type="noConversion"/>
  </si>
  <si>
    <t>112年新進人員講習</t>
    <phoneticPr fontId="2" type="noConversion"/>
  </si>
  <si>
    <t>112年4月12日</t>
    <phoneticPr fontId="2" type="noConversion"/>
  </si>
  <si>
    <t>112年5月10日</t>
    <phoneticPr fontId="2" type="noConversion"/>
  </si>
  <si>
    <t>112年5月16日</t>
    <phoneticPr fontId="2" type="noConversion"/>
  </si>
  <si>
    <t>112年7月4日</t>
    <phoneticPr fontId="2" type="noConversion"/>
  </si>
  <si>
    <t>112年7月7日</t>
    <phoneticPr fontId="2" type="noConversion"/>
  </si>
  <si>
    <t>112年7月28日</t>
    <phoneticPr fontId="2" type="noConversion"/>
  </si>
  <si>
    <t>112年9月20日</t>
    <phoneticPr fontId="2" type="noConversion"/>
  </si>
  <si>
    <t>112年10月11日</t>
    <phoneticPr fontId="2" type="noConversion"/>
  </si>
  <si>
    <t>112年10月20日</t>
    <phoneticPr fontId="2" type="noConversion"/>
  </si>
  <si>
    <t>112年11月15日</t>
    <phoneticPr fontId="2" type="noConversion"/>
  </si>
  <si>
    <t>EAP專題講座：壓力紓解課程「職場平衡之道：工作、生活、和你」</t>
    <phoneticPr fontId="2" type="noConversion"/>
  </si>
  <si>
    <t>112年度全民國防教育訓練</t>
    <phoneticPr fontId="2" type="noConversion"/>
  </si>
  <si>
    <t>EAP專題講座：員工溝通協調暨職涯輔導課程</t>
    <phoneticPr fontId="2" type="noConversion"/>
  </si>
  <si>
    <t>112年6月28日</t>
    <phoneticPr fontId="2" type="noConversion"/>
  </si>
  <si>
    <t>112年度性騷擾防治宣導</t>
    <phoneticPr fontId="2" type="noConversion"/>
  </si>
  <si>
    <t>112年度性騷擾防治宣導(主管)</t>
    <phoneticPr fontId="2" type="noConversion"/>
  </si>
  <si>
    <t>法令之原理原則與解釋適用</t>
    <phoneticPr fontId="2" type="noConversion"/>
  </si>
  <si>
    <t>112年9月21日</t>
    <phoneticPr fontId="2" type="noConversion"/>
  </si>
  <si>
    <t>112年度第2次資通安全教育訓練「資安威脅衍生的風險與因應、社交工程防護實務」</t>
    <phoneticPr fontId="2" type="noConversion"/>
  </si>
  <si>
    <t>112年9月26日</t>
    <phoneticPr fontId="2" type="noConversion"/>
  </si>
  <si>
    <t>112年度第3次資通安全教育訓練「資安威脅衍生的風險與因應、社交工程防護實務」</t>
    <phoneticPr fontId="2" type="noConversion"/>
  </si>
  <si>
    <t>112年11月9日</t>
    <phoneticPr fontId="2" type="noConversion"/>
  </si>
  <si>
    <t>112年度ODF教育訓練</t>
    <phoneticPr fontId="2" type="noConversion"/>
  </si>
  <si>
    <t>112年12月28日</t>
    <phoneticPr fontId="2" type="noConversion"/>
  </si>
  <si>
    <t>112年12月29日</t>
    <phoneticPr fontId="2" type="noConversion"/>
  </si>
  <si>
    <t>112年經費結報系統教育訓練</t>
    <phoneticPr fontId="2" type="noConversion"/>
  </si>
  <si>
    <t>112年4月14日</t>
    <phoneticPr fontId="2" type="noConversion"/>
  </si>
  <si>
    <t>112年度第1次資通安全教育訓練-個資風險因應之道</t>
    <phoneticPr fontId="2" type="noConversion"/>
  </si>
  <si>
    <t>112年5月24日</t>
    <phoneticPr fontId="2" type="noConversion"/>
  </si>
  <si>
    <t>112年7月15日</t>
    <phoneticPr fontId="2" type="noConversion"/>
  </si>
  <si>
    <t>環境教育參訪</t>
    <phoneticPr fontId="2" type="noConversion"/>
  </si>
  <si>
    <t>備註：
1.性別資料使用：因本會業務性質為政府採購與公共工程業務之督導協調，須進用具工程、土木、水利、經建等專業背景人員，以目前工程專業人員仍以男性居多，又上開訓練係包含全會各種訓練課程（含業務訓練及管理訓練），爰參訓人員人數較不固定。
2.應用深化：上開統計可作為本會每年度規劃訓練課程及邀請同仁參訓之參考。
3.未進行國際性別統計比較原因說明：茲考量其他國家政府組織型態、功能任務迥異，爰未能就與本會業務性質與角色功能完全相同之國外政府機關進行國際比較。</t>
    <phoneticPr fontId="2" type="noConversion"/>
  </si>
  <si>
    <t>媒體溝通與新聞稿撰寫實戰專題講座</t>
    <phoneticPr fontId="2" type="noConversion"/>
  </si>
  <si>
    <t>113年3月13日</t>
    <phoneticPr fontId="2" type="noConversion"/>
  </si>
  <si>
    <t>113年經費結報系統教育訓練課程</t>
    <phoneticPr fontId="2" type="noConversion"/>
  </si>
  <si>
    <t>113年3月20日</t>
    <phoneticPr fontId="2" type="noConversion"/>
  </si>
  <si>
    <t>113年5月28日</t>
    <phoneticPr fontId="2" type="noConversion"/>
  </si>
  <si>
    <t>EAP理財講座：以終為始的退休規劃</t>
    <phoneticPr fontId="2" type="noConversion"/>
  </si>
  <si>
    <t>113年5月31日</t>
    <phoneticPr fontId="2" type="noConversion"/>
  </si>
  <si>
    <t>性平訓練「迷失安狄」性平電影院</t>
    <phoneticPr fontId="2" type="noConversion"/>
  </si>
  <si>
    <t>113年6月18日</t>
    <phoneticPr fontId="2" type="noConversion"/>
  </si>
  <si>
    <t>113年度第1次資通安全教育訓練：看清網路詐騙手法，教您防詐密招</t>
    <phoneticPr fontId="2" type="noConversion"/>
  </si>
  <si>
    <t>113年6月28日</t>
    <phoneticPr fontId="2" type="noConversion"/>
  </si>
  <si>
    <t>113年度資訊人員資通安全教育訓練：個資外洩與暗網情蒐、AI在資安上的運用</t>
    <phoneticPr fontId="2" type="noConversion"/>
  </si>
  <si>
    <t>113年7月5日</t>
    <phoneticPr fontId="2" type="noConversion"/>
  </si>
  <si>
    <t>近期公共工程品質管理及工程管理重要措施</t>
    <phoneticPr fontId="2" type="noConversion"/>
  </si>
  <si>
    <t>113年7月19日</t>
    <phoneticPr fontId="2" type="noConversion"/>
  </si>
  <si>
    <t>EAP法律講座：職場不法侵害，以職場性騷擾為中心</t>
    <phoneticPr fontId="2" type="noConversion"/>
  </si>
  <si>
    <t>新進人員講習教育訓練</t>
    <phoneticPr fontId="2" type="noConversion"/>
  </si>
  <si>
    <t>113年7月30日</t>
    <phoneticPr fontId="2" type="noConversion"/>
  </si>
  <si>
    <t>規劃設計監造階段工程技術專題</t>
    <phoneticPr fontId="2" type="noConversion"/>
  </si>
  <si>
    <t>113年8月1日</t>
    <phoneticPr fontId="2" type="noConversion"/>
  </si>
  <si>
    <t>新聞判斷與新聞寫作課程</t>
    <phoneticPr fontId="2" type="noConversion"/>
  </si>
  <si>
    <t>113年8月9日</t>
    <phoneticPr fontId="2" type="noConversion"/>
  </si>
  <si>
    <t>113年8月30日</t>
    <phoneticPr fontId="2" type="noConversion"/>
  </si>
  <si>
    <t>113年度性平暨兩公約、ICERD教育訓練：「虎紋少女」影片欣賞暨座談</t>
    <phoneticPr fontId="2" type="noConversion"/>
  </si>
  <si>
    <t>113年9月4日</t>
    <phoneticPr fontId="2" type="noConversion"/>
  </si>
  <si>
    <t>EAP身心健康講座：掌握情緒與壓力，提升工作效能的關鍵</t>
    <phoneticPr fontId="2" type="noConversion"/>
  </si>
  <si>
    <t>113年9月11日</t>
    <phoneticPr fontId="2" type="noConversion"/>
  </si>
  <si>
    <t>113年9月18日</t>
    <phoneticPr fontId="2" type="noConversion"/>
  </si>
  <si>
    <t>113年度第2次資通安全教育訓練：您的個資如何在暗網買賣、保護您的電腦及手機安全實務</t>
    <phoneticPr fontId="2" type="noConversion"/>
  </si>
  <si>
    <t>113年度全民國防暨性平教育訓練「花木蘭」影片欣賞暨座談</t>
    <phoneticPr fontId="2" type="noConversion"/>
  </si>
  <si>
    <t>113年9月19日</t>
    <phoneticPr fontId="2" type="noConversion"/>
  </si>
  <si>
    <t>113年10月17日</t>
    <phoneticPr fontId="2" type="noConversion"/>
  </si>
  <si>
    <t>113年11月12日</t>
    <phoneticPr fontId="2" type="noConversion"/>
  </si>
  <si>
    <t>數位科技在政府採購審計之應用</t>
    <phoneticPr fontId="2" type="noConversion"/>
  </si>
  <si>
    <t>113年12月5日</t>
    <phoneticPr fontId="2" type="noConversion"/>
  </si>
  <si>
    <t>113年度第3次資通安全教育訓練：看清網路詐騙手法，教您防詐密招</t>
    <phoneticPr fontId="2" type="noConversion"/>
  </si>
  <si>
    <t>113年12月27日</t>
    <phoneticPr fontId="2" type="noConversion"/>
  </si>
  <si>
    <t>113年度ODF教育訓練</t>
    <phoneticPr fontId="2" type="noConversion"/>
  </si>
  <si>
    <t>113年本會辦理教育訓練性別比例一覽表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</si>
</sst>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404]gge&quot;年&quot;m&quot;月&quot;d&quot;日&quot;;@"/>
    <numFmt numFmtId="178" formatCode="[$-404]e&quot;年&quot;m&quot;月&quot;d&quot;日&quot;;@"/>
  </numFmts>
  <fonts count="28"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sz val="13"/>
      <name val="標楷體"/>
      <family val="4"/>
      <charset val="136"/>
    </font>
    <font>
      <sz val="13"/>
      <name val="新細明體"/>
      <family val="1"/>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4"/>
      <name val="標楷體"/>
      <family val="4"/>
      <charset val="136"/>
    </font>
    <font>
      <b/>
      <sz val="14"/>
      <name val="標楷體"/>
      <family val="4"/>
      <charset val="136"/>
    </font>
    <font>
      <sz val="12"/>
      <color rgb="FF000000"/>
      <name val="標楷體"/>
      <family val="4"/>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3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 fillId="0" borderId="0">
      <alignment vertical="center"/>
    </xf>
    <xf numFmtId="0" fontId="11" fillId="16" borderId="0" applyNumberFormat="0" applyBorder="0" applyAlignment="0" applyProtection="0">
      <alignment vertical="center"/>
    </xf>
    <xf numFmtId="0" fontId="12" fillId="0" borderId="1" applyNumberFormat="0" applyFill="0" applyAlignment="0" applyProtection="0">
      <alignment vertical="center"/>
    </xf>
    <xf numFmtId="0" fontId="13" fillId="4" borderId="0" applyNumberFormat="0" applyBorder="0" applyAlignment="0" applyProtection="0">
      <alignment vertical="center"/>
    </xf>
    <xf numFmtId="0" fontId="14" fillId="17" borderId="2" applyNumberFormat="0" applyAlignment="0" applyProtection="0">
      <alignment vertical="center"/>
    </xf>
    <xf numFmtId="0" fontId="15" fillId="0" borderId="3" applyNumberFormat="0" applyFill="0" applyAlignment="0" applyProtection="0">
      <alignment vertical="center"/>
    </xf>
    <xf numFmtId="0" fontId="10" fillId="18" borderId="4" applyNumberFormat="0" applyFont="0" applyAlignment="0" applyProtection="0">
      <alignment vertical="center"/>
    </xf>
    <xf numFmtId="0" fontId="16" fillId="0" borderId="0" applyNumberFormat="0" applyFill="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7" borderId="2" applyNumberFormat="0" applyAlignment="0" applyProtection="0">
      <alignment vertical="center"/>
    </xf>
    <xf numFmtId="0" fontId="22" fillId="17" borderId="8" applyNumberFormat="0" applyAlignment="0" applyProtection="0">
      <alignment vertical="center"/>
    </xf>
    <xf numFmtId="0" fontId="23" fillId="23" borderId="9" applyNumberFormat="0" applyAlignment="0" applyProtection="0">
      <alignment vertical="center"/>
    </xf>
    <xf numFmtId="0" fontId="24" fillId="3" borderId="0" applyNumberFormat="0" applyBorder="0" applyAlignment="0" applyProtection="0">
      <alignment vertical="center"/>
    </xf>
    <xf numFmtId="0" fontId="7" fillId="0" borderId="0" applyNumberFormat="0" applyFill="0" applyBorder="0" applyAlignment="0" applyProtection="0">
      <alignment vertical="center"/>
    </xf>
  </cellStyleXfs>
  <cellXfs count="92">
    <xf numFmtId="0" fontId="0" fillId="0" borderId="0" xfId="0"/>
    <xf numFmtId="0" fontId="3" fillId="0" borderId="0" xfId="19" applyFont="1">
      <alignment vertical="center"/>
    </xf>
    <xf numFmtId="0" fontId="3" fillId="0" borderId="0" xfId="19" applyFont="1" applyAlignment="1">
      <alignment vertical="center" wrapText="1"/>
    </xf>
    <xf numFmtId="10" fontId="3" fillId="0" borderId="0" xfId="19" applyNumberFormat="1" applyFont="1">
      <alignment vertical="center"/>
    </xf>
    <xf numFmtId="0" fontId="3" fillId="0" borderId="0" xfId="19" applyFont="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center" vertical="center"/>
    </xf>
    <xf numFmtId="10" fontId="3" fillId="0" borderId="10" xfId="0" applyNumberFormat="1" applyFont="1" applyBorder="1" applyAlignment="1">
      <alignment horizontal="center" vertical="center"/>
    </xf>
    <xf numFmtId="10" fontId="3" fillId="0" borderId="11" xfId="0" applyNumberFormat="1"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10" fontId="3" fillId="0" borderId="12" xfId="0" applyNumberFormat="1" applyFont="1" applyBorder="1" applyAlignment="1">
      <alignment horizontal="center" vertical="center"/>
    </xf>
    <xf numFmtId="10" fontId="3" fillId="0" borderId="13" xfId="0" applyNumberFormat="1" applyFont="1" applyBorder="1" applyAlignment="1">
      <alignment horizontal="center" vertical="center"/>
    </xf>
    <xf numFmtId="176" fontId="3" fillId="0" borderId="14" xfId="0" applyNumberFormat="1" applyFont="1" applyBorder="1" applyAlignment="1">
      <alignment horizontal="left" vertical="center" wrapText="1"/>
    </xf>
    <xf numFmtId="0" fontId="3" fillId="0" borderId="0" xfId="0" applyFont="1"/>
    <xf numFmtId="0" fontId="6" fillId="0" borderId="0" xfId="0" applyFont="1"/>
    <xf numFmtId="0" fontId="1" fillId="0" borderId="0" xfId="0" applyFont="1"/>
    <xf numFmtId="0" fontId="3" fillId="0" borderId="15" xfId="0" applyFont="1" applyBorder="1" applyAlignment="1">
      <alignment horizontal="left" vertical="center" wrapText="1"/>
    </xf>
    <xf numFmtId="0" fontId="3" fillId="0" borderId="15" xfId="0" applyFont="1" applyBorder="1" applyAlignment="1">
      <alignment horizontal="center" vertical="center"/>
    </xf>
    <xf numFmtId="10" fontId="3" fillId="0" borderId="15" xfId="0" applyNumberFormat="1" applyFont="1" applyBorder="1" applyAlignment="1">
      <alignment horizontal="center" vertical="center"/>
    </xf>
    <xf numFmtId="10" fontId="3" fillId="0" borderId="16" xfId="0" applyNumberFormat="1" applyFont="1" applyBorder="1" applyAlignment="1">
      <alignment horizontal="center" vertical="center"/>
    </xf>
    <xf numFmtId="0" fontId="3" fillId="0" borderId="17" xfId="0" applyFont="1" applyBorder="1" applyAlignment="1">
      <alignment horizontal="left" vertical="center" wrapText="1"/>
    </xf>
    <xf numFmtId="0" fontId="4" fillId="0" borderId="15" xfId="19" applyFont="1" applyBorder="1" applyAlignment="1">
      <alignment horizontal="center" vertical="center"/>
    </xf>
    <xf numFmtId="10" fontId="4" fillId="0" borderId="15" xfId="19" applyNumberFormat="1" applyFont="1" applyBorder="1" applyAlignment="1">
      <alignment horizontal="center" vertical="center"/>
    </xf>
    <xf numFmtId="10" fontId="4" fillId="0" borderId="16" xfId="19" applyNumberFormat="1" applyFont="1" applyBorder="1" applyAlignment="1">
      <alignment horizontal="center" vertical="center"/>
    </xf>
    <xf numFmtId="176" fontId="3" fillId="0" borderId="18" xfId="0" applyNumberFormat="1" applyFont="1" applyBorder="1" applyAlignment="1">
      <alignment horizontal="left" vertical="center" wrapText="1"/>
    </xf>
    <xf numFmtId="0" fontId="25" fillId="0" borderId="0" xfId="19" applyFont="1" applyAlignment="1">
      <alignment horizontal="center" vertical="center"/>
    </xf>
    <xf numFmtId="10" fontId="3" fillId="0" borderId="0" xfId="19" applyNumberFormat="1" applyFont="1" applyAlignment="1">
      <alignment horizontal="center" vertical="center"/>
    </xf>
    <xf numFmtId="0" fontId="3" fillId="0" borderId="19" xfId="0" applyFont="1" applyBorder="1" applyAlignment="1">
      <alignment horizontal="left" vertical="center" wrapText="1"/>
    </xf>
    <xf numFmtId="176" fontId="3" fillId="0" borderId="20" xfId="0" applyNumberFormat="1" applyFont="1" applyBorder="1" applyAlignment="1">
      <alignment horizontal="left" vertical="center"/>
    </xf>
    <xf numFmtId="176" fontId="3" fillId="0" borderId="14" xfId="0" applyNumberFormat="1" applyFont="1" applyBorder="1" applyAlignment="1">
      <alignment horizontal="left" vertical="center"/>
    </xf>
    <xf numFmtId="177" fontId="3" fillId="0" borderId="21" xfId="0" applyNumberFormat="1" applyFont="1" applyBorder="1" applyAlignment="1">
      <alignment horizontal="left" vertical="center"/>
    </xf>
    <xf numFmtId="177" fontId="3" fillId="0" borderId="18" xfId="0" applyNumberFormat="1" applyFont="1" applyBorder="1" applyAlignment="1">
      <alignment horizontal="left" vertical="center"/>
    </xf>
    <xf numFmtId="0" fontId="3" fillId="0" borderId="19" xfId="0" applyFont="1" applyBorder="1" applyAlignment="1">
      <alignment horizontal="center" vertical="center"/>
    </xf>
    <xf numFmtId="10" fontId="3" fillId="0" borderId="19" xfId="0" applyNumberFormat="1" applyFont="1" applyBorder="1" applyAlignment="1">
      <alignment horizontal="center" vertical="center"/>
    </xf>
    <xf numFmtId="10" fontId="3" fillId="0" borderId="22" xfId="0" applyNumberFormat="1" applyFont="1" applyBorder="1" applyAlignment="1">
      <alignment horizontal="center" vertical="center"/>
    </xf>
    <xf numFmtId="0" fontId="3" fillId="0" borderId="23" xfId="0" applyFont="1" applyBorder="1" applyAlignment="1">
      <alignment horizontal="left" vertical="center" wrapText="1"/>
    </xf>
    <xf numFmtId="0" fontId="3" fillId="0" borderId="23" xfId="0" applyFont="1" applyBorder="1" applyAlignment="1">
      <alignment horizontal="center" vertical="center"/>
    </xf>
    <xf numFmtId="10" fontId="3" fillId="0" borderId="23" xfId="0" applyNumberFormat="1" applyFont="1" applyBorder="1" applyAlignment="1">
      <alignment horizontal="center" vertical="center"/>
    </xf>
    <xf numFmtId="10" fontId="3" fillId="0" borderId="24" xfId="0" applyNumberFormat="1" applyFont="1" applyBorder="1" applyAlignment="1">
      <alignment horizontal="center" vertical="center"/>
    </xf>
    <xf numFmtId="178" fontId="3" fillId="0" borderId="14" xfId="0" applyNumberFormat="1" applyFont="1" applyBorder="1" applyAlignment="1">
      <alignment horizontal="left" vertical="center"/>
    </xf>
    <xf numFmtId="178" fontId="3" fillId="0" borderId="25" xfId="0" applyNumberFormat="1" applyFont="1" applyBorder="1" applyAlignment="1">
      <alignment horizontal="left" vertical="center"/>
    </xf>
    <xf numFmtId="178" fontId="3" fillId="0" borderId="26" xfId="0" applyNumberFormat="1" applyFont="1" applyBorder="1" applyAlignment="1">
      <alignment horizontal="left" vertical="center"/>
    </xf>
    <xf numFmtId="178" fontId="3" fillId="0" borderId="21" xfId="0" applyNumberFormat="1" applyFont="1" applyBorder="1" applyAlignment="1">
      <alignment horizontal="left" vertical="center"/>
    </xf>
    <xf numFmtId="178" fontId="3" fillId="0" borderId="18" xfId="0" applyNumberFormat="1" applyFont="1" applyBorder="1" applyAlignment="1">
      <alignment horizontal="left" vertical="center"/>
    </xf>
    <xf numFmtId="0" fontId="3" fillId="0" borderId="14" xfId="19" applyFont="1" applyBorder="1">
      <alignment vertical="center"/>
    </xf>
    <xf numFmtId="0" fontId="3" fillId="0" borderId="12" xfId="19" applyFont="1" applyBorder="1" applyAlignment="1">
      <alignment vertical="center" wrapText="1"/>
    </xf>
    <xf numFmtId="0" fontId="3" fillId="0" borderId="12" xfId="19" applyFont="1" applyBorder="1">
      <alignment vertical="center"/>
    </xf>
    <xf numFmtId="10" fontId="3" fillId="0" borderId="12" xfId="19" applyNumberFormat="1" applyFont="1" applyBorder="1">
      <alignment vertical="center"/>
    </xf>
    <xf numFmtId="10" fontId="3" fillId="0" borderId="13" xfId="19" applyNumberFormat="1" applyFont="1" applyBorder="1">
      <alignment vertical="center"/>
    </xf>
    <xf numFmtId="0" fontId="3" fillId="0" borderId="18" xfId="19" applyFont="1" applyBorder="1">
      <alignment vertical="center"/>
    </xf>
    <xf numFmtId="0" fontId="3" fillId="0" borderId="15" xfId="19" applyFont="1" applyBorder="1" applyAlignment="1">
      <alignment vertical="center" wrapText="1"/>
    </xf>
    <xf numFmtId="0" fontId="3" fillId="0" borderId="15" xfId="19" applyFont="1" applyBorder="1">
      <alignment vertical="center"/>
    </xf>
    <xf numFmtId="10" fontId="3" fillId="0" borderId="15" xfId="19" applyNumberFormat="1" applyFont="1" applyBorder="1">
      <alignment vertical="center"/>
    </xf>
    <xf numFmtId="10" fontId="3" fillId="0" borderId="16" xfId="19" applyNumberFormat="1" applyFont="1" applyBorder="1">
      <alignment vertical="center"/>
    </xf>
    <xf numFmtId="0" fontId="3" fillId="0" borderId="26" xfId="19" applyFont="1" applyBorder="1">
      <alignment vertical="center"/>
    </xf>
    <xf numFmtId="0" fontId="3" fillId="0" borderId="17" xfId="19" applyFont="1" applyBorder="1" applyAlignment="1">
      <alignment vertical="center" wrapText="1"/>
    </xf>
    <xf numFmtId="0" fontId="3" fillId="0" borderId="17" xfId="19" applyFont="1" applyBorder="1">
      <alignment vertical="center"/>
    </xf>
    <xf numFmtId="10" fontId="3" fillId="0" borderId="17" xfId="19" applyNumberFormat="1" applyFont="1" applyBorder="1">
      <alignment vertical="center"/>
    </xf>
    <xf numFmtId="10" fontId="3" fillId="0" borderId="27" xfId="19" applyNumberFormat="1" applyFont="1" applyBorder="1">
      <alignment vertical="center"/>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8" xfId="0" applyFont="1" applyBorder="1" applyAlignment="1">
      <alignment horizontal="left" vertical="center" wrapText="1"/>
    </xf>
    <xf numFmtId="0" fontId="3" fillId="0" borderId="15" xfId="0" applyFont="1" applyBorder="1" applyAlignment="1">
      <alignment vertical="center" wrapText="1"/>
    </xf>
    <xf numFmtId="0" fontId="3" fillId="0" borderId="12" xfId="0" applyFont="1" applyBorder="1" applyAlignment="1">
      <alignment horizontal="center" vertical="center" wrapText="1"/>
    </xf>
    <xf numFmtId="0" fontId="27"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vertical="center"/>
    </xf>
    <xf numFmtId="0" fontId="3" fillId="0" borderId="12" xfId="0" applyFont="1" applyBorder="1" applyAlignment="1">
      <alignment vertical="center"/>
    </xf>
    <xf numFmtId="10" fontId="3" fillId="0" borderId="0" xfId="19" applyNumberFormat="1" applyFont="1" applyAlignment="1">
      <alignment horizontal="right" vertical="center"/>
    </xf>
    <xf numFmtId="0" fontId="4" fillId="0" borderId="12" xfId="19" applyFont="1" applyBorder="1" applyAlignment="1">
      <alignment horizontal="center" vertical="center"/>
    </xf>
    <xf numFmtId="0" fontId="3" fillId="0" borderId="28" xfId="19" applyFont="1" applyBorder="1" applyAlignment="1">
      <alignment horizontal="left" vertical="center" wrapText="1"/>
    </xf>
    <xf numFmtId="0" fontId="4" fillId="0" borderId="28" xfId="19" applyFont="1" applyBorder="1" applyAlignment="1">
      <alignment horizontal="center" vertical="center"/>
    </xf>
    <xf numFmtId="10" fontId="4" fillId="0" borderId="12" xfId="19" applyNumberFormat="1" applyFont="1" applyBorder="1" applyAlignment="1">
      <alignment horizontal="center" vertical="center"/>
    </xf>
    <xf numFmtId="0" fontId="25" fillId="0" borderId="0" xfId="19" applyFont="1" applyAlignment="1">
      <alignment horizontal="center" vertical="center" wrapText="1"/>
    </xf>
    <xf numFmtId="0" fontId="0" fillId="0" borderId="0" xfId="0" applyAlignment="1">
      <alignment wrapText="1"/>
    </xf>
    <xf numFmtId="0" fontId="3" fillId="0" borderId="12" xfId="19" applyFont="1" applyBorder="1" applyAlignment="1">
      <alignment horizontal="left" vertical="center" wrapText="1"/>
    </xf>
    <xf numFmtId="0" fontId="26" fillId="0" borderId="0" xfId="19" applyFont="1" applyAlignment="1">
      <alignment horizontal="center" vertical="center"/>
    </xf>
    <xf numFmtId="0" fontId="4" fillId="0" borderId="12" xfId="19" applyFont="1" applyBorder="1" applyAlignment="1">
      <alignment horizontal="center" vertical="center"/>
    </xf>
    <xf numFmtId="0" fontId="5" fillId="0" borderId="12" xfId="19" applyFont="1" applyBorder="1" applyAlignment="1">
      <alignment horizontal="center" vertical="center"/>
    </xf>
    <xf numFmtId="0" fontId="4" fillId="0" borderId="12" xfId="19" applyFont="1" applyBorder="1" applyAlignment="1">
      <alignment horizontal="center" vertical="center" wrapText="1"/>
    </xf>
    <xf numFmtId="0" fontId="5" fillId="0" borderId="12" xfId="19" applyFont="1" applyBorder="1" applyAlignment="1">
      <alignment horizontal="center" vertical="center" wrapText="1"/>
    </xf>
    <xf numFmtId="0" fontId="3" fillId="0" borderId="0" xfId="0" applyFont="1" applyAlignment="1">
      <alignment vertical="top" wrapText="1"/>
    </xf>
    <xf numFmtId="0" fontId="4" fillId="0" borderId="20" xfId="19" applyFont="1" applyBorder="1" applyAlignment="1">
      <alignment horizontal="center" vertical="center"/>
    </xf>
    <xf numFmtId="0" fontId="5" fillId="0" borderId="18" xfId="19" applyFont="1" applyBorder="1" applyAlignment="1">
      <alignment horizontal="center" vertical="center"/>
    </xf>
    <xf numFmtId="0" fontId="4" fillId="0" borderId="10" xfId="19" applyFont="1" applyBorder="1" applyAlignment="1">
      <alignment horizontal="center" vertical="center" wrapText="1"/>
    </xf>
    <xf numFmtId="0" fontId="5" fillId="0" borderId="15" xfId="19" applyFont="1" applyBorder="1" applyAlignment="1">
      <alignment horizontal="center" vertical="center" wrapText="1"/>
    </xf>
    <xf numFmtId="0" fontId="4" fillId="0" borderId="10" xfId="19" applyFont="1" applyBorder="1" applyAlignment="1">
      <alignment horizontal="center" vertical="center"/>
    </xf>
    <xf numFmtId="0" fontId="4" fillId="0" borderId="11" xfId="19" applyFont="1" applyBorder="1" applyAlignment="1">
      <alignment horizontal="center" vertical="center"/>
    </xf>
    <xf numFmtId="0" fontId="4" fillId="0" borderId="29" xfId="19" applyFont="1" applyBorder="1" applyAlignment="1">
      <alignment horizontal="center" vertical="center"/>
    </xf>
    <xf numFmtId="0" fontId="4" fillId="0" borderId="30" xfId="19" applyFont="1" applyBorder="1" applyAlignment="1">
      <alignment horizontal="center" vertical="center"/>
    </xf>
    <xf numFmtId="0" fontId="4" fillId="0" borderId="31" xfId="19"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本會辦理教育訓練性別比例一覽表xls" xfId="19" xr:uid="{519B26B1-DE82-46FC-A7F8-ADDD26312D3C}"/>
    <cellStyle name="中等" xfId="20" builtinId="28" customBuiltin="1"/>
    <cellStyle name="合計" xfId="21" builtinId="25" customBuiltin="1"/>
    <cellStyle name="好" xfId="22" builtinId="26" customBuiltin="1"/>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2525-8841-4722-95A6-D350CE577A47}">
  <sheetPr>
    <pageSetUpPr fitToPage="1"/>
  </sheetPr>
  <dimension ref="A1:G26"/>
  <sheetViews>
    <sheetView tabSelected="1" view="pageBreakPreview" topLeftCell="A3" zoomScale="113" zoomScaleNormal="100" zoomScaleSheetLayoutView="113" workbookViewId="0">
      <selection activeCell="J5" sqref="J5"/>
    </sheetView>
  </sheetViews>
  <sheetFormatPr defaultRowHeight="16.399999999999999" x14ac:dyDescent="0.3"/>
  <cols>
    <col min="1" max="1" width="16.75" customWidth="1"/>
    <col min="2" max="2" width="38.875" style="75" customWidth="1"/>
    <col min="3" max="3" width="9.875" customWidth="1"/>
    <col min="4" max="4" width="6.25" customWidth="1"/>
    <col min="5" max="5" width="9" customWidth="1"/>
    <col min="6" max="6" width="6.25" customWidth="1"/>
    <col min="7" max="7" width="9.125" customWidth="1"/>
  </cols>
  <sheetData>
    <row r="1" spans="1:7" ht="18.350000000000001" x14ac:dyDescent="0.3">
      <c r="A1" s="77" t="s">
        <v>480</v>
      </c>
      <c r="B1" s="77"/>
      <c r="C1" s="77"/>
      <c r="D1" s="77"/>
      <c r="E1" s="77"/>
      <c r="F1" s="77"/>
      <c r="G1" s="77"/>
    </row>
    <row r="2" spans="1:7" ht="18.350000000000001" x14ac:dyDescent="0.3">
      <c r="A2" s="26"/>
      <c r="B2" s="74"/>
      <c r="C2" s="26"/>
      <c r="D2" s="26"/>
      <c r="E2" s="26"/>
      <c r="F2" s="26"/>
      <c r="G2" s="69" t="s">
        <v>292</v>
      </c>
    </row>
    <row r="3" spans="1:7" ht="17.7" x14ac:dyDescent="0.3">
      <c r="A3" s="78" t="s">
        <v>2</v>
      </c>
      <c r="B3" s="80" t="s">
        <v>3</v>
      </c>
      <c r="C3" s="78" t="s">
        <v>4</v>
      </c>
      <c r="D3" s="78"/>
      <c r="E3" s="78"/>
      <c r="F3" s="78"/>
      <c r="G3" s="78"/>
    </row>
    <row r="4" spans="1:7" ht="17.7" x14ac:dyDescent="0.3">
      <c r="A4" s="79"/>
      <c r="B4" s="81"/>
      <c r="C4" s="70" t="s">
        <v>5</v>
      </c>
      <c r="D4" s="70" t="s">
        <v>0</v>
      </c>
      <c r="E4" s="73" t="s">
        <v>6</v>
      </c>
      <c r="F4" s="70" t="s">
        <v>1</v>
      </c>
      <c r="G4" s="73" t="s">
        <v>6</v>
      </c>
    </row>
    <row r="5" spans="1:7" ht="31.45" customHeight="1" x14ac:dyDescent="0.3">
      <c r="A5" s="9" t="s">
        <v>443</v>
      </c>
      <c r="B5" s="76" t="s">
        <v>442</v>
      </c>
      <c r="C5" s="70">
        <v>51</v>
      </c>
      <c r="D5" s="47">
        <v>30</v>
      </c>
      <c r="E5" s="48">
        <f>D5/C5</f>
        <v>0.58823529411764708</v>
      </c>
      <c r="F5" s="47">
        <v>21</v>
      </c>
      <c r="G5" s="48">
        <f>F5/C5</f>
        <v>0.41176470588235292</v>
      </c>
    </row>
    <row r="6" spans="1:7" ht="18.350000000000001" customHeight="1" x14ac:dyDescent="0.3">
      <c r="A6" s="9" t="s">
        <v>445</v>
      </c>
      <c r="B6" s="76" t="s">
        <v>444</v>
      </c>
      <c r="C6" s="70">
        <v>7</v>
      </c>
      <c r="D6" s="47">
        <v>4</v>
      </c>
      <c r="E6" s="48">
        <f t="shared" ref="E6:E24" si="0">D6/C6</f>
        <v>0.5714285714285714</v>
      </c>
      <c r="F6" s="47">
        <v>3</v>
      </c>
      <c r="G6" s="48">
        <f t="shared" ref="G6:G24" si="1">F6/C6</f>
        <v>0.42857142857142855</v>
      </c>
    </row>
    <row r="7" spans="1:7" ht="18.350000000000001" customHeight="1" x14ac:dyDescent="0.3">
      <c r="A7" s="9" t="s">
        <v>446</v>
      </c>
      <c r="B7" s="61" t="s">
        <v>447</v>
      </c>
      <c r="C7" s="64">
        <v>79</v>
      </c>
      <c r="D7" s="47">
        <v>40</v>
      </c>
      <c r="E7" s="48">
        <f t="shared" si="0"/>
        <v>0.50632911392405067</v>
      </c>
      <c r="F7" s="47">
        <v>39</v>
      </c>
      <c r="G7" s="48">
        <f t="shared" si="1"/>
        <v>0.49367088607594939</v>
      </c>
    </row>
    <row r="8" spans="1:7" ht="18.350000000000001" customHeight="1" x14ac:dyDescent="0.3">
      <c r="A8" s="9" t="s">
        <v>448</v>
      </c>
      <c r="B8" s="61" t="s">
        <v>449</v>
      </c>
      <c r="C8" s="64">
        <v>124</v>
      </c>
      <c r="D8" s="47">
        <v>54</v>
      </c>
      <c r="E8" s="48">
        <f t="shared" si="0"/>
        <v>0.43548387096774194</v>
      </c>
      <c r="F8" s="47">
        <v>70</v>
      </c>
      <c r="G8" s="48">
        <f t="shared" si="1"/>
        <v>0.56451612903225812</v>
      </c>
    </row>
    <row r="9" spans="1:7" ht="32.75" x14ac:dyDescent="0.3">
      <c r="A9" s="9" t="s">
        <v>450</v>
      </c>
      <c r="B9" s="61" t="s">
        <v>451</v>
      </c>
      <c r="C9" s="64">
        <v>121</v>
      </c>
      <c r="D9" s="47">
        <v>63</v>
      </c>
      <c r="E9" s="48">
        <f t="shared" si="0"/>
        <v>0.52066115702479343</v>
      </c>
      <c r="F9" s="47">
        <v>58</v>
      </c>
      <c r="G9" s="48">
        <f t="shared" si="1"/>
        <v>0.47933884297520662</v>
      </c>
    </row>
    <row r="10" spans="1:7" ht="49.1" x14ac:dyDescent="0.3">
      <c r="A10" s="9" t="s">
        <v>452</v>
      </c>
      <c r="B10" s="61" t="s">
        <v>453</v>
      </c>
      <c r="C10" s="64">
        <v>8</v>
      </c>
      <c r="D10" s="47">
        <v>5</v>
      </c>
      <c r="E10" s="48">
        <f t="shared" si="0"/>
        <v>0.625</v>
      </c>
      <c r="F10" s="47">
        <v>3</v>
      </c>
      <c r="G10" s="48">
        <f t="shared" si="1"/>
        <v>0.375</v>
      </c>
    </row>
    <row r="11" spans="1:7" ht="32.75" x14ac:dyDescent="0.3">
      <c r="A11" s="9" t="s">
        <v>454</v>
      </c>
      <c r="B11" s="61" t="s">
        <v>455</v>
      </c>
      <c r="C11" s="65">
        <v>60</v>
      </c>
      <c r="D11" s="47">
        <v>32</v>
      </c>
      <c r="E11" s="48">
        <f t="shared" si="0"/>
        <v>0.53333333333333333</v>
      </c>
      <c r="F11" s="47">
        <v>28</v>
      </c>
      <c r="G11" s="48">
        <f t="shared" si="1"/>
        <v>0.46666666666666667</v>
      </c>
    </row>
    <row r="12" spans="1:7" ht="32.75" x14ac:dyDescent="0.3">
      <c r="A12" s="9" t="s">
        <v>456</v>
      </c>
      <c r="B12" s="61" t="s">
        <v>457</v>
      </c>
      <c r="C12" s="64">
        <v>111</v>
      </c>
      <c r="D12" s="47">
        <v>49</v>
      </c>
      <c r="E12" s="48">
        <f t="shared" si="0"/>
        <v>0.44144144144144143</v>
      </c>
      <c r="F12" s="47">
        <v>62</v>
      </c>
      <c r="G12" s="48">
        <f t="shared" si="1"/>
        <v>0.55855855855855852</v>
      </c>
    </row>
    <row r="13" spans="1:7" ht="18.350000000000001" customHeight="1" x14ac:dyDescent="0.3">
      <c r="A13" s="9" t="s">
        <v>459</v>
      </c>
      <c r="B13" s="61" t="s">
        <v>458</v>
      </c>
      <c r="C13" s="64">
        <v>24</v>
      </c>
      <c r="D13" s="47">
        <v>13</v>
      </c>
      <c r="E13" s="48">
        <f t="shared" si="0"/>
        <v>0.54166666666666663</v>
      </c>
      <c r="F13" s="47">
        <v>11</v>
      </c>
      <c r="G13" s="48">
        <f t="shared" si="1"/>
        <v>0.45833333333333331</v>
      </c>
    </row>
    <row r="14" spans="1:7" ht="18.350000000000001" customHeight="1" x14ac:dyDescent="0.3">
      <c r="A14" s="9" t="s">
        <v>461</v>
      </c>
      <c r="B14" s="61" t="s">
        <v>460</v>
      </c>
      <c r="C14" s="64">
        <v>16</v>
      </c>
      <c r="D14" s="47">
        <v>9</v>
      </c>
      <c r="E14" s="48">
        <f t="shared" si="0"/>
        <v>0.5625</v>
      </c>
      <c r="F14" s="47">
        <v>7</v>
      </c>
      <c r="G14" s="48">
        <f t="shared" si="1"/>
        <v>0.4375</v>
      </c>
    </row>
    <row r="15" spans="1:7" ht="18.350000000000001" customHeight="1" x14ac:dyDescent="0.3">
      <c r="A15" s="9" t="s">
        <v>463</v>
      </c>
      <c r="B15" s="61" t="s">
        <v>462</v>
      </c>
      <c r="C15" s="65">
        <v>52</v>
      </c>
      <c r="D15" s="47">
        <v>31</v>
      </c>
      <c r="E15" s="48">
        <f t="shared" si="0"/>
        <v>0.59615384615384615</v>
      </c>
      <c r="F15" s="47">
        <v>21</v>
      </c>
      <c r="G15" s="48">
        <f t="shared" si="1"/>
        <v>0.40384615384615385</v>
      </c>
    </row>
    <row r="16" spans="1:7" ht="43.2" customHeight="1" x14ac:dyDescent="0.3">
      <c r="A16" s="9" t="s">
        <v>464</v>
      </c>
      <c r="B16" s="61" t="s">
        <v>465</v>
      </c>
      <c r="C16" s="65">
        <v>119</v>
      </c>
      <c r="D16" s="47">
        <v>58</v>
      </c>
      <c r="E16" s="48">
        <f t="shared" si="0"/>
        <v>0.48739495798319327</v>
      </c>
      <c r="F16" s="47">
        <v>61</v>
      </c>
      <c r="G16" s="48">
        <f t="shared" si="1"/>
        <v>0.51260504201680668</v>
      </c>
    </row>
    <row r="17" spans="1:7" ht="32.75" x14ac:dyDescent="0.3">
      <c r="A17" s="9" t="s">
        <v>466</v>
      </c>
      <c r="B17" s="61" t="s">
        <v>467</v>
      </c>
      <c r="C17" s="65">
        <v>96</v>
      </c>
      <c r="D17" s="47">
        <v>39</v>
      </c>
      <c r="E17" s="48">
        <f t="shared" si="0"/>
        <v>0.40625</v>
      </c>
      <c r="F17" s="47">
        <v>57</v>
      </c>
      <c r="G17" s="48">
        <f t="shared" si="1"/>
        <v>0.59375</v>
      </c>
    </row>
    <row r="18" spans="1:7" ht="17.7" customHeight="1" x14ac:dyDescent="0.3">
      <c r="A18" s="9" t="s">
        <v>468</v>
      </c>
      <c r="B18" s="61" t="s">
        <v>440</v>
      </c>
      <c r="C18" s="65">
        <v>79</v>
      </c>
      <c r="D18" s="47">
        <v>41</v>
      </c>
      <c r="E18" s="48">
        <f t="shared" si="0"/>
        <v>0.51898734177215189</v>
      </c>
      <c r="F18" s="47">
        <v>38</v>
      </c>
      <c r="G18" s="48">
        <f t="shared" si="1"/>
        <v>0.48101265822784811</v>
      </c>
    </row>
    <row r="19" spans="1:7" ht="17.7" customHeight="1" x14ac:dyDescent="0.3">
      <c r="A19" s="9" t="s">
        <v>469</v>
      </c>
      <c r="B19" s="61" t="s">
        <v>440</v>
      </c>
      <c r="C19" s="65">
        <v>60</v>
      </c>
      <c r="D19" s="47">
        <v>29</v>
      </c>
      <c r="E19" s="48">
        <f t="shared" si="0"/>
        <v>0.48333333333333334</v>
      </c>
      <c r="F19" s="47">
        <v>31</v>
      </c>
      <c r="G19" s="48">
        <f t="shared" si="1"/>
        <v>0.51666666666666672</v>
      </c>
    </row>
    <row r="20" spans="1:7" ht="49.1" x14ac:dyDescent="0.3">
      <c r="A20" s="9" t="s">
        <v>472</v>
      </c>
      <c r="B20" s="61" t="s">
        <v>470</v>
      </c>
      <c r="C20" s="64">
        <v>134</v>
      </c>
      <c r="D20" s="47">
        <v>57</v>
      </c>
      <c r="E20" s="48">
        <f t="shared" si="0"/>
        <v>0.42537313432835822</v>
      </c>
      <c r="F20" s="47">
        <v>77</v>
      </c>
      <c r="G20" s="48">
        <f t="shared" si="1"/>
        <v>0.57462686567164178</v>
      </c>
    </row>
    <row r="21" spans="1:7" ht="32.75" x14ac:dyDescent="0.3">
      <c r="A21" s="9" t="s">
        <v>473</v>
      </c>
      <c r="B21" s="61" t="s">
        <v>471</v>
      </c>
      <c r="C21" s="64">
        <v>120</v>
      </c>
      <c r="D21" s="47">
        <v>57</v>
      </c>
      <c r="E21" s="48">
        <f t="shared" si="0"/>
        <v>0.47499999999999998</v>
      </c>
      <c r="F21" s="47">
        <v>63</v>
      </c>
      <c r="G21" s="48">
        <f t="shared" si="1"/>
        <v>0.52500000000000002</v>
      </c>
    </row>
    <row r="22" spans="1:7" ht="17.7" customHeight="1" x14ac:dyDescent="0.3">
      <c r="A22" s="9" t="s">
        <v>474</v>
      </c>
      <c r="B22" s="61" t="s">
        <v>475</v>
      </c>
      <c r="C22" s="64">
        <v>43</v>
      </c>
      <c r="D22" s="47">
        <v>27</v>
      </c>
      <c r="E22" s="48">
        <f t="shared" si="0"/>
        <v>0.62790697674418605</v>
      </c>
      <c r="F22" s="47">
        <v>16</v>
      </c>
      <c r="G22" s="48">
        <f t="shared" si="1"/>
        <v>0.37209302325581395</v>
      </c>
    </row>
    <row r="23" spans="1:7" ht="32.75" x14ac:dyDescent="0.3">
      <c r="A23" s="9" t="s">
        <v>476</v>
      </c>
      <c r="B23" s="61" t="s">
        <v>477</v>
      </c>
      <c r="C23" s="64">
        <v>46</v>
      </c>
      <c r="D23" s="47">
        <v>32</v>
      </c>
      <c r="E23" s="48">
        <f t="shared" si="0"/>
        <v>0.69565217391304346</v>
      </c>
      <c r="F23" s="47">
        <v>14</v>
      </c>
      <c r="G23" s="48">
        <f t="shared" si="1"/>
        <v>0.30434782608695654</v>
      </c>
    </row>
    <row r="24" spans="1:7" ht="17.05" customHeight="1" x14ac:dyDescent="0.3">
      <c r="A24" s="9" t="s">
        <v>478</v>
      </c>
      <c r="B24" s="61" t="s">
        <v>479</v>
      </c>
      <c r="C24" s="64">
        <v>220</v>
      </c>
      <c r="D24" s="47">
        <v>122</v>
      </c>
      <c r="E24" s="48">
        <f t="shared" si="0"/>
        <v>0.55454545454545456</v>
      </c>
      <c r="F24" s="47">
        <v>98</v>
      </c>
      <c r="G24" s="48">
        <f t="shared" si="1"/>
        <v>0.44545454545454544</v>
      </c>
    </row>
    <row r="25" spans="1:7" x14ac:dyDescent="0.3">
      <c r="A25" s="14" t="s">
        <v>7</v>
      </c>
      <c r="B25" s="2"/>
      <c r="C25" s="1"/>
      <c r="D25" s="1"/>
      <c r="E25" s="3"/>
      <c r="F25" s="1"/>
      <c r="G25" s="3"/>
    </row>
    <row r="26" spans="1:7" ht="117.2" customHeight="1" x14ac:dyDescent="0.3">
      <c r="A26" s="82" t="s">
        <v>220</v>
      </c>
      <c r="B26" s="82"/>
      <c r="C26" s="82"/>
      <c r="D26" s="82"/>
      <c r="E26" s="82"/>
      <c r="F26" s="82"/>
      <c r="G26" s="82"/>
    </row>
  </sheetData>
  <mergeCells count="5">
    <mergeCell ref="A1:G1"/>
    <mergeCell ref="A3:A4"/>
    <mergeCell ref="B3:B4"/>
    <mergeCell ref="C3:G3"/>
    <mergeCell ref="A26:G26"/>
  </mergeCells>
  <phoneticPr fontId="2" type="noConversion"/>
  <pageMargins left="0.51181102362204722" right="0.39370078740157483"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F6669-BF00-41D1-8616-6B0D15AACF73}">
  <sheetPr>
    <tabColor indexed="42"/>
  </sheetPr>
  <dimension ref="A1:J30"/>
  <sheetViews>
    <sheetView zoomScaleNormal="100" zoomScaleSheetLayoutView="100" workbookViewId="0">
      <selection activeCell="B27" sqref="B27"/>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0" ht="18.350000000000001" x14ac:dyDescent="0.3">
      <c r="A1" s="77" t="s">
        <v>223</v>
      </c>
      <c r="B1" s="77"/>
      <c r="C1" s="77"/>
      <c r="D1" s="77"/>
      <c r="E1" s="77"/>
      <c r="F1" s="77"/>
      <c r="G1" s="77"/>
      <c r="J1" s="3"/>
    </row>
    <row r="2" spans="1:10" ht="19" thickBot="1" x14ac:dyDescent="0.35">
      <c r="A2" s="26"/>
      <c r="B2" s="26"/>
      <c r="C2" s="26"/>
      <c r="D2" s="26"/>
      <c r="E2" s="26"/>
      <c r="F2" s="26"/>
      <c r="G2" s="27" t="s">
        <v>293</v>
      </c>
      <c r="J2" s="3"/>
    </row>
    <row r="3" spans="1:10" ht="31.75" customHeight="1" x14ac:dyDescent="0.3">
      <c r="A3" s="83" t="s">
        <v>2</v>
      </c>
      <c r="B3" s="85" t="s">
        <v>3</v>
      </c>
      <c r="C3" s="87" t="s">
        <v>4</v>
      </c>
      <c r="D3" s="87"/>
      <c r="E3" s="87"/>
      <c r="F3" s="87"/>
      <c r="G3" s="88"/>
      <c r="H3" s="4" t="s">
        <v>227</v>
      </c>
      <c r="I3" s="4" t="s">
        <v>0</v>
      </c>
      <c r="J3" s="4" t="s">
        <v>1</v>
      </c>
    </row>
    <row r="4" spans="1:10" ht="18.350000000000001" thickBot="1" x14ac:dyDescent="0.35">
      <c r="A4" s="84"/>
      <c r="B4" s="86"/>
      <c r="C4" s="22" t="s">
        <v>5</v>
      </c>
      <c r="D4" s="22" t="s">
        <v>0</v>
      </c>
      <c r="E4" s="23" t="s">
        <v>6</v>
      </c>
      <c r="F4" s="22" t="s">
        <v>1</v>
      </c>
      <c r="G4" s="24" t="s">
        <v>6</v>
      </c>
      <c r="H4" s="1">
        <f>SUM(H5:H28)</f>
        <v>203</v>
      </c>
      <c r="I4" s="1">
        <f>SUM(I5:I28)</f>
        <v>122</v>
      </c>
      <c r="J4" s="1">
        <f>SUM(J5:J28)</f>
        <v>81</v>
      </c>
    </row>
    <row r="5" spans="1:10" ht="18" customHeight="1" x14ac:dyDescent="0.3">
      <c r="A5" s="29" t="s">
        <v>164</v>
      </c>
      <c r="B5" s="5" t="s">
        <v>39</v>
      </c>
      <c r="C5" s="6">
        <v>53</v>
      </c>
      <c r="D5" s="6">
        <v>42</v>
      </c>
      <c r="E5" s="7">
        <f t="shared" ref="E5:E28" si="0">D5/C5</f>
        <v>0.79245283018867929</v>
      </c>
      <c r="F5" s="6">
        <v>11</v>
      </c>
      <c r="G5" s="8">
        <f t="shared" ref="G5:G28" si="1">F5/C5</f>
        <v>0.20754716981132076</v>
      </c>
    </row>
    <row r="6" spans="1:10" ht="18" customHeight="1" x14ac:dyDescent="0.3">
      <c r="A6" s="30" t="s">
        <v>165</v>
      </c>
      <c r="B6" s="9" t="s">
        <v>45</v>
      </c>
      <c r="C6" s="10">
        <v>41</v>
      </c>
      <c r="D6" s="10">
        <v>20</v>
      </c>
      <c r="E6" s="11">
        <f t="shared" si="0"/>
        <v>0.48780487804878048</v>
      </c>
      <c r="F6" s="10">
        <v>21</v>
      </c>
      <c r="G6" s="12">
        <f t="shared" si="1"/>
        <v>0.51219512195121952</v>
      </c>
      <c r="H6" s="1">
        <f>C6</f>
        <v>41</v>
      </c>
      <c r="I6" s="1">
        <f>D6</f>
        <v>20</v>
      </c>
      <c r="J6" s="1">
        <f>F6</f>
        <v>21</v>
      </c>
    </row>
    <row r="7" spans="1:10" ht="32.75" x14ac:dyDescent="0.3">
      <c r="A7" s="30" t="s">
        <v>166</v>
      </c>
      <c r="B7" s="9" t="s">
        <v>47</v>
      </c>
      <c r="C7" s="10">
        <v>37</v>
      </c>
      <c r="D7" s="10">
        <v>25</v>
      </c>
      <c r="E7" s="11">
        <f t="shared" si="0"/>
        <v>0.67567567567567566</v>
      </c>
      <c r="F7" s="10">
        <v>12</v>
      </c>
      <c r="G7" s="12">
        <f t="shared" si="1"/>
        <v>0.32432432432432434</v>
      </c>
    </row>
    <row r="8" spans="1:10" ht="18" customHeight="1" x14ac:dyDescent="0.3">
      <c r="A8" s="30" t="s">
        <v>167</v>
      </c>
      <c r="B8" s="9" t="s">
        <v>38</v>
      </c>
      <c r="C8" s="10">
        <v>88</v>
      </c>
      <c r="D8" s="10">
        <v>54</v>
      </c>
      <c r="E8" s="11">
        <f t="shared" si="0"/>
        <v>0.61363636363636365</v>
      </c>
      <c r="F8" s="10">
        <v>34</v>
      </c>
      <c r="G8" s="12">
        <f t="shared" si="1"/>
        <v>0.38636363636363635</v>
      </c>
    </row>
    <row r="9" spans="1:10" ht="18" customHeight="1" x14ac:dyDescent="0.3">
      <c r="A9" s="30" t="s">
        <v>168</v>
      </c>
      <c r="B9" s="9" t="s">
        <v>44</v>
      </c>
      <c r="C9" s="10">
        <v>20</v>
      </c>
      <c r="D9" s="10">
        <v>15</v>
      </c>
      <c r="E9" s="11">
        <f t="shared" si="0"/>
        <v>0.75</v>
      </c>
      <c r="F9" s="10">
        <v>5</v>
      </c>
      <c r="G9" s="12">
        <f t="shared" si="1"/>
        <v>0.25</v>
      </c>
    </row>
    <row r="10" spans="1:10" ht="18" customHeight="1" x14ac:dyDescent="0.3">
      <c r="A10" s="30" t="s">
        <v>169</v>
      </c>
      <c r="B10" s="9" t="s">
        <v>37</v>
      </c>
      <c r="C10" s="10">
        <v>97</v>
      </c>
      <c r="D10" s="10">
        <v>62</v>
      </c>
      <c r="E10" s="11">
        <f t="shared" si="0"/>
        <v>0.63917525773195871</v>
      </c>
      <c r="F10" s="10">
        <v>35</v>
      </c>
      <c r="G10" s="12">
        <f t="shared" si="1"/>
        <v>0.36082474226804123</v>
      </c>
    </row>
    <row r="11" spans="1:10" ht="18" customHeight="1" x14ac:dyDescent="0.3">
      <c r="A11" s="30" t="s">
        <v>170</v>
      </c>
      <c r="B11" s="9" t="s">
        <v>34</v>
      </c>
      <c r="C11" s="10">
        <v>35</v>
      </c>
      <c r="D11" s="10">
        <v>20</v>
      </c>
      <c r="E11" s="11">
        <f t="shared" si="0"/>
        <v>0.5714285714285714</v>
      </c>
      <c r="F11" s="10">
        <v>15</v>
      </c>
      <c r="G11" s="12">
        <f t="shared" si="1"/>
        <v>0.42857142857142855</v>
      </c>
    </row>
    <row r="12" spans="1:10" ht="16.399999999999999" x14ac:dyDescent="0.3">
      <c r="A12" s="30" t="s">
        <v>171</v>
      </c>
      <c r="B12" s="9" t="s">
        <v>32</v>
      </c>
      <c r="C12" s="10">
        <v>51</v>
      </c>
      <c r="D12" s="10">
        <v>28</v>
      </c>
      <c r="E12" s="11">
        <f t="shared" si="0"/>
        <v>0.5490196078431373</v>
      </c>
      <c r="F12" s="10">
        <v>23</v>
      </c>
      <c r="G12" s="12">
        <f t="shared" si="1"/>
        <v>0.45098039215686275</v>
      </c>
    </row>
    <row r="13" spans="1:10" ht="18" customHeight="1" x14ac:dyDescent="0.3">
      <c r="A13" s="30" t="s">
        <v>172</v>
      </c>
      <c r="B13" s="9" t="s">
        <v>40</v>
      </c>
      <c r="C13" s="10">
        <v>51</v>
      </c>
      <c r="D13" s="10">
        <v>32</v>
      </c>
      <c r="E13" s="11">
        <f t="shared" si="0"/>
        <v>0.62745098039215685</v>
      </c>
      <c r="F13" s="10">
        <v>19</v>
      </c>
      <c r="G13" s="12">
        <f t="shared" si="1"/>
        <v>0.37254901960784315</v>
      </c>
    </row>
    <row r="14" spans="1:10" ht="18" customHeight="1" x14ac:dyDescent="0.3">
      <c r="A14" s="30" t="s">
        <v>173</v>
      </c>
      <c r="B14" s="9" t="s">
        <v>36</v>
      </c>
      <c r="C14" s="10">
        <v>38</v>
      </c>
      <c r="D14" s="10">
        <v>23</v>
      </c>
      <c r="E14" s="11">
        <f t="shared" si="0"/>
        <v>0.60526315789473684</v>
      </c>
      <c r="F14" s="10">
        <v>15</v>
      </c>
      <c r="G14" s="12">
        <f t="shared" si="1"/>
        <v>0.39473684210526316</v>
      </c>
    </row>
    <row r="15" spans="1:10" ht="18" customHeight="1" x14ac:dyDescent="0.3">
      <c r="A15" s="30" t="s">
        <v>173</v>
      </c>
      <c r="B15" s="9" t="s">
        <v>46</v>
      </c>
      <c r="C15" s="10">
        <v>76</v>
      </c>
      <c r="D15" s="10">
        <v>44</v>
      </c>
      <c r="E15" s="11">
        <f t="shared" si="0"/>
        <v>0.57894736842105265</v>
      </c>
      <c r="F15" s="10">
        <v>32</v>
      </c>
      <c r="G15" s="12">
        <f t="shared" si="1"/>
        <v>0.42105263157894735</v>
      </c>
      <c r="H15" s="1">
        <f>C15</f>
        <v>76</v>
      </c>
      <c r="I15" s="1">
        <f>D15</f>
        <v>44</v>
      </c>
      <c r="J15" s="1">
        <f>F15</f>
        <v>32</v>
      </c>
    </row>
    <row r="16" spans="1:10" ht="18" customHeight="1" x14ac:dyDescent="0.3">
      <c r="A16" s="30" t="s">
        <v>174</v>
      </c>
      <c r="B16" s="9" t="s">
        <v>33</v>
      </c>
      <c r="C16" s="10">
        <v>42</v>
      </c>
      <c r="D16" s="10">
        <v>24</v>
      </c>
      <c r="E16" s="11">
        <f t="shared" si="0"/>
        <v>0.5714285714285714</v>
      </c>
      <c r="F16" s="10">
        <v>18</v>
      </c>
      <c r="G16" s="12">
        <f t="shared" si="1"/>
        <v>0.42857142857142855</v>
      </c>
    </row>
    <row r="17" spans="1:10" ht="18" customHeight="1" x14ac:dyDescent="0.3">
      <c r="A17" s="30" t="s">
        <v>175</v>
      </c>
      <c r="B17" s="9" t="s">
        <v>31</v>
      </c>
      <c r="C17" s="10">
        <v>29</v>
      </c>
      <c r="D17" s="10">
        <v>18</v>
      </c>
      <c r="E17" s="11">
        <f t="shared" si="0"/>
        <v>0.62068965517241381</v>
      </c>
      <c r="F17" s="10">
        <v>11</v>
      </c>
      <c r="G17" s="12">
        <f t="shared" si="1"/>
        <v>0.37931034482758619</v>
      </c>
    </row>
    <row r="18" spans="1:10" ht="18" customHeight="1" x14ac:dyDescent="0.3">
      <c r="A18" s="30" t="s">
        <v>176</v>
      </c>
      <c r="B18" s="9" t="s">
        <v>35</v>
      </c>
      <c r="C18" s="10">
        <v>30</v>
      </c>
      <c r="D18" s="10">
        <v>16</v>
      </c>
      <c r="E18" s="11">
        <f t="shared" si="0"/>
        <v>0.53333333333333333</v>
      </c>
      <c r="F18" s="10">
        <v>14</v>
      </c>
      <c r="G18" s="12">
        <f t="shared" si="1"/>
        <v>0.46666666666666667</v>
      </c>
    </row>
    <row r="19" spans="1:10" ht="18" customHeight="1" x14ac:dyDescent="0.3">
      <c r="A19" s="30" t="s">
        <v>177</v>
      </c>
      <c r="B19" s="9" t="s">
        <v>41</v>
      </c>
      <c r="C19" s="10">
        <v>29</v>
      </c>
      <c r="D19" s="10">
        <v>11</v>
      </c>
      <c r="E19" s="11">
        <f t="shared" si="0"/>
        <v>0.37931034482758619</v>
      </c>
      <c r="F19" s="10">
        <f>C19-D19</f>
        <v>18</v>
      </c>
      <c r="G19" s="12">
        <f t="shared" si="1"/>
        <v>0.62068965517241381</v>
      </c>
    </row>
    <row r="20" spans="1:10" ht="18" customHeight="1" x14ac:dyDescent="0.3">
      <c r="A20" s="30" t="s">
        <v>177</v>
      </c>
      <c r="B20" s="9" t="s">
        <v>42</v>
      </c>
      <c r="C20" s="10">
        <v>57</v>
      </c>
      <c r="D20" s="10">
        <v>36</v>
      </c>
      <c r="E20" s="11">
        <f t="shared" si="0"/>
        <v>0.63157894736842102</v>
      </c>
      <c r="F20" s="10">
        <v>21</v>
      </c>
      <c r="G20" s="12">
        <f t="shared" si="1"/>
        <v>0.36842105263157893</v>
      </c>
    </row>
    <row r="21" spans="1:10" ht="18" customHeight="1" x14ac:dyDescent="0.3">
      <c r="A21" s="30" t="s">
        <v>178</v>
      </c>
      <c r="B21" s="9" t="s">
        <v>43</v>
      </c>
      <c r="C21" s="10">
        <v>43</v>
      </c>
      <c r="D21" s="10">
        <v>31</v>
      </c>
      <c r="E21" s="11">
        <f t="shared" si="0"/>
        <v>0.72093023255813948</v>
      </c>
      <c r="F21" s="10">
        <v>12</v>
      </c>
      <c r="G21" s="12">
        <f t="shared" si="1"/>
        <v>0.27906976744186046</v>
      </c>
      <c r="H21" s="1">
        <f>C21</f>
        <v>43</v>
      </c>
      <c r="I21" s="1">
        <f>D21</f>
        <v>31</v>
      </c>
      <c r="J21" s="1">
        <f>F21</f>
        <v>12</v>
      </c>
    </row>
    <row r="22" spans="1:10" ht="18" customHeight="1" x14ac:dyDescent="0.3">
      <c r="A22" s="30" t="s">
        <v>179</v>
      </c>
      <c r="B22" s="9" t="s">
        <v>43</v>
      </c>
      <c r="C22" s="10">
        <v>43</v>
      </c>
      <c r="D22" s="10">
        <v>27</v>
      </c>
      <c r="E22" s="11">
        <f t="shared" si="0"/>
        <v>0.62790697674418605</v>
      </c>
      <c r="F22" s="10">
        <v>16</v>
      </c>
      <c r="G22" s="12">
        <f t="shared" si="1"/>
        <v>0.37209302325581395</v>
      </c>
      <c r="H22" s="1">
        <f>C22</f>
        <v>43</v>
      </c>
      <c r="I22" s="1">
        <f>D22</f>
        <v>27</v>
      </c>
      <c r="J22" s="1">
        <f>F22</f>
        <v>16</v>
      </c>
    </row>
    <row r="23" spans="1:10" ht="18" customHeight="1" x14ac:dyDescent="0.3">
      <c r="A23" s="30" t="s">
        <v>180</v>
      </c>
      <c r="B23" s="9" t="s">
        <v>57</v>
      </c>
      <c r="C23" s="10">
        <v>52</v>
      </c>
      <c r="D23" s="10">
        <v>37</v>
      </c>
      <c r="E23" s="11">
        <f t="shared" si="0"/>
        <v>0.71153846153846156</v>
      </c>
      <c r="F23" s="10">
        <f>C23-D23</f>
        <v>15</v>
      </c>
      <c r="G23" s="12">
        <f t="shared" si="1"/>
        <v>0.28846153846153844</v>
      </c>
    </row>
    <row r="24" spans="1:10" ht="18" customHeight="1" x14ac:dyDescent="0.3">
      <c r="A24" s="31" t="s">
        <v>181</v>
      </c>
      <c r="B24" s="28" t="s">
        <v>58</v>
      </c>
      <c r="C24" s="10">
        <v>72</v>
      </c>
      <c r="D24" s="10">
        <v>48</v>
      </c>
      <c r="E24" s="11">
        <f t="shared" si="0"/>
        <v>0.66666666666666663</v>
      </c>
      <c r="F24" s="10">
        <f>SUM($C24-$D24)</f>
        <v>24</v>
      </c>
      <c r="G24" s="12">
        <f t="shared" si="1"/>
        <v>0.33333333333333331</v>
      </c>
    </row>
    <row r="25" spans="1:10" ht="18" customHeight="1" x14ac:dyDescent="0.3">
      <c r="A25" s="31" t="s">
        <v>182</v>
      </c>
      <c r="B25" s="28" t="s">
        <v>59</v>
      </c>
      <c r="C25" s="10">
        <v>24</v>
      </c>
      <c r="D25" s="10">
        <v>16</v>
      </c>
      <c r="E25" s="11">
        <f t="shared" si="0"/>
        <v>0.66666666666666663</v>
      </c>
      <c r="F25" s="10">
        <f>SUM($C25-$D25)</f>
        <v>8</v>
      </c>
      <c r="G25" s="12">
        <f t="shared" si="1"/>
        <v>0.33333333333333331</v>
      </c>
    </row>
    <row r="26" spans="1:10" ht="18" customHeight="1" x14ac:dyDescent="0.3">
      <c r="A26" s="31" t="s">
        <v>183</v>
      </c>
      <c r="B26" s="28" t="s">
        <v>60</v>
      </c>
      <c r="C26" s="10">
        <v>32</v>
      </c>
      <c r="D26" s="10">
        <v>16</v>
      </c>
      <c r="E26" s="11">
        <f t="shared" si="0"/>
        <v>0.5</v>
      </c>
      <c r="F26" s="10">
        <f>SUM($C26-$D26)</f>
        <v>16</v>
      </c>
      <c r="G26" s="12">
        <f t="shared" si="1"/>
        <v>0.5</v>
      </c>
    </row>
    <row r="27" spans="1:10" ht="18" customHeight="1" x14ac:dyDescent="0.3">
      <c r="A27" s="31" t="s">
        <v>183</v>
      </c>
      <c r="B27" s="28" t="s">
        <v>61</v>
      </c>
      <c r="C27" s="10">
        <v>49</v>
      </c>
      <c r="D27" s="10">
        <v>23</v>
      </c>
      <c r="E27" s="11">
        <f t="shared" si="0"/>
        <v>0.46938775510204084</v>
      </c>
      <c r="F27" s="10">
        <f>SUM($C27-$D27)</f>
        <v>26</v>
      </c>
      <c r="G27" s="12">
        <f t="shared" si="1"/>
        <v>0.53061224489795922</v>
      </c>
    </row>
    <row r="28" spans="1:10" ht="18" customHeight="1" thickBot="1" x14ac:dyDescent="0.35">
      <c r="A28" s="32" t="s">
        <v>184</v>
      </c>
      <c r="B28" s="17" t="s">
        <v>62</v>
      </c>
      <c r="C28" s="18">
        <v>92</v>
      </c>
      <c r="D28" s="18">
        <v>61</v>
      </c>
      <c r="E28" s="19">
        <f t="shared" si="0"/>
        <v>0.66304347826086951</v>
      </c>
      <c r="F28" s="18">
        <f>SUM($C28-$D28)</f>
        <v>31</v>
      </c>
      <c r="G28" s="20">
        <f t="shared" si="1"/>
        <v>0.33695652173913043</v>
      </c>
    </row>
    <row r="29" spans="1:10" ht="16.399999999999999" x14ac:dyDescent="0.3">
      <c r="A29" s="14" t="s">
        <v>7</v>
      </c>
      <c r="J29" s="3"/>
    </row>
    <row r="30" spans="1:10" s="16" customFormat="1" ht="20.3" customHeight="1" x14ac:dyDescent="0.3">
      <c r="A30" s="82" t="s">
        <v>219</v>
      </c>
      <c r="B30" s="82"/>
      <c r="C30" s="82"/>
      <c r="D30" s="82"/>
      <c r="E30" s="82"/>
      <c r="F30" s="82"/>
      <c r="G30" s="82"/>
      <c r="I30" s="1"/>
      <c r="J30" s="3"/>
    </row>
  </sheetData>
  <mergeCells count="5">
    <mergeCell ref="A1:G1"/>
    <mergeCell ref="A3:A4"/>
    <mergeCell ref="B3:B4"/>
    <mergeCell ref="C3:G3"/>
    <mergeCell ref="A30:G30"/>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715EF-8C3A-420F-BB70-9963D0C76680}">
  <sheetPr>
    <tabColor indexed="42"/>
  </sheetPr>
  <dimension ref="A1:J40"/>
  <sheetViews>
    <sheetView zoomScaleNormal="100" zoomScaleSheetLayoutView="100" workbookViewId="0">
      <selection activeCell="M9" sqref="M9"/>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0" ht="18.350000000000001" x14ac:dyDescent="0.3">
      <c r="A1" s="77" t="s">
        <v>222</v>
      </c>
      <c r="B1" s="77"/>
      <c r="C1" s="77"/>
      <c r="D1" s="77"/>
      <c r="E1" s="77"/>
      <c r="F1" s="77"/>
      <c r="G1" s="77"/>
      <c r="J1" s="3"/>
    </row>
    <row r="2" spans="1:10" ht="19" thickBot="1" x14ac:dyDescent="0.35">
      <c r="A2" s="26"/>
      <c r="B2" s="26"/>
      <c r="C2" s="26"/>
      <c r="D2" s="26"/>
      <c r="E2" s="26"/>
      <c r="F2" s="26"/>
      <c r="G2" s="27" t="s">
        <v>292</v>
      </c>
      <c r="J2" s="3"/>
    </row>
    <row r="3" spans="1:10" ht="33.549999999999997" customHeight="1" x14ac:dyDescent="0.3">
      <c r="A3" s="83" t="s">
        <v>2</v>
      </c>
      <c r="B3" s="85" t="s">
        <v>3</v>
      </c>
      <c r="C3" s="89" t="s">
        <v>4</v>
      </c>
      <c r="D3" s="90"/>
      <c r="E3" s="90"/>
      <c r="F3" s="90"/>
      <c r="G3" s="91"/>
      <c r="H3" s="4" t="s">
        <v>227</v>
      </c>
      <c r="I3" s="4" t="s">
        <v>0</v>
      </c>
      <c r="J3" s="4" t="s">
        <v>1</v>
      </c>
    </row>
    <row r="4" spans="1:10" ht="33.549999999999997" customHeight="1" thickBot="1" x14ac:dyDescent="0.35">
      <c r="A4" s="84"/>
      <c r="B4" s="86"/>
      <c r="C4" s="22" t="s">
        <v>5</v>
      </c>
      <c r="D4" s="22" t="s">
        <v>0</v>
      </c>
      <c r="E4" s="23" t="s">
        <v>6</v>
      </c>
      <c r="F4" s="22" t="s">
        <v>1</v>
      </c>
      <c r="G4" s="24" t="s">
        <v>6</v>
      </c>
      <c r="H4" s="1">
        <f>SUM(H5:H38)</f>
        <v>226</v>
      </c>
      <c r="I4" s="1">
        <f>SUM(I5:I38)</f>
        <v>147</v>
      </c>
      <c r="J4" s="1">
        <f>SUM(J5:J38)</f>
        <v>79</v>
      </c>
    </row>
    <row r="5" spans="1:10" ht="18" customHeight="1" x14ac:dyDescent="0.3">
      <c r="A5" s="29" t="s">
        <v>185</v>
      </c>
      <c r="B5" s="5" t="s">
        <v>18</v>
      </c>
      <c r="C5" s="6">
        <v>33</v>
      </c>
      <c r="D5" s="6">
        <v>18</v>
      </c>
      <c r="E5" s="7">
        <f>D5/C5</f>
        <v>0.54545454545454541</v>
      </c>
      <c r="F5" s="6">
        <f>C5-D5</f>
        <v>15</v>
      </c>
      <c r="G5" s="8">
        <f>F5/C5</f>
        <v>0.45454545454545453</v>
      </c>
    </row>
    <row r="6" spans="1:10" ht="18" customHeight="1" x14ac:dyDescent="0.3">
      <c r="A6" s="30" t="s">
        <v>186</v>
      </c>
      <c r="B6" s="9" t="s">
        <v>19</v>
      </c>
      <c r="C6" s="10">
        <v>51</v>
      </c>
      <c r="D6" s="10">
        <v>39</v>
      </c>
      <c r="E6" s="11">
        <f t="shared" ref="E6:E37" si="0">D6/C6</f>
        <v>0.76470588235294112</v>
      </c>
      <c r="F6" s="10">
        <f t="shared" ref="F6:F29" si="1">C6-D6</f>
        <v>12</v>
      </c>
      <c r="G6" s="12">
        <f t="shared" ref="G6:G37" si="2">F6/C6</f>
        <v>0.23529411764705882</v>
      </c>
    </row>
    <row r="7" spans="1:10" ht="18" customHeight="1" x14ac:dyDescent="0.3">
      <c r="A7" s="30" t="s">
        <v>187</v>
      </c>
      <c r="B7" s="9" t="s">
        <v>20</v>
      </c>
      <c r="C7" s="10">
        <v>51</v>
      </c>
      <c r="D7" s="10">
        <v>36</v>
      </c>
      <c r="E7" s="11">
        <f t="shared" si="0"/>
        <v>0.70588235294117652</v>
      </c>
      <c r="F7" s="10">
        <f t="shared" si="1"/>
        <v>15</v>
      </c>
      <c r="G7" s="12">
        <f t="shared" si="2"/>
        <v>0.29411764705882354</v>
      </c>
    </row>
    <row r="8" spans="1:10" ht="18" customHeight="1" x14ac:dyDescent="0.3">
      <c r="A8" s="30" t="s">
        <v>188</v>
      </c>
      <c r="B8" s="9" t="s">
        <v>21</v>
      </c>
      <c r="C8" s="10">
        <v>13</v>
      </c>
      <c r="D8" s="10">
        <v>4</v>
      </c>
      <c r="E8" s="11">
        <f t="shared" si="0"/>
        <v>0.30769230769230771</v>
      </c>
      <c r="F8" s="10">
        <f t="shared" si="1"/>
        <v>9</v>
      </c>
      <c r="G8" s="12">
        <f t="shared" si="2"/>
        <v>0.69230769230769229</v>
      </c>
    </row>
    <row r="9" spans="1:10" ht="35.200000000000003" customHeight="1" x14ac:dyDescent="0.3">
      <c r="A9" s="30" t="s">
        <v>189</v>
      </c>
      <c r="B9" s="9" t="s">
        <v>22</v>
      </c>
      <c r="C9" s="10">
        <v>25</v>
      </c>
      <c r="D9" s="10">
        <v>15</v>
      </c>
      <c r="E9" s="11">
        <f t="shared" si="0"/>
        <v>0.6</v>
      </c>
      <c r="F9" s="10">
        <f t="shared" si="1"/>
        <v>10</v>
      </c>
      <c r="G9" s="12">
        <f t="shared" si="2"/>
        <v>0.4</v>
      </c>
    </row>
    <row r="10" spans="1:10" ht="18" customHeight="1" x14ac:dyDescent="0.3">
      <c r="A10" s="30" t="s">
        <v>190</v>
      </c>
      <c r="B10" s="9" t="s">
        <v>8</v>
      </c>
      <c r="C10" s="10">
        <v>50</v>
      </c>
      <c r="D10" s="10">
        <v>33</v>
      </c>
      <c r="E10" s="11">
        <f t="shared" si="0"/>
        <v>0.66</v>
      </c>
      <c r="F10" s="10">
        <f t="shared" si="1"/>
        <v>17</v>
      </c>
      <c r="G10" s="12">
        <f t="shared" si="2"/>
        <v>0.34</v>
      </c>
      <c r="H10" s="1">
        <f t="shared" ref="H10:I12" si="3">C10</f>
        <v>50</v>
      </c>
      <c r="I10" s="1">
        <f t="shared" si="3"/>
        <v>33</v>
      </c>
      <c r="J10" s="1">
        <f>F10</f>
        <v>17</v>
      </c>
    </row>
    <row r="11" spans="1:10" ht="18" customHeight="1" x14ac:dyDescent="0.3">
      <c r="A11" s="30" t="s">
        <v>191</v>
      </c>
      <c r="B11" s="9" t="s">
        <v>23</v>
      </c>
      <c r="C11" s="10">
        <v>52</v>
      </c>
      <c r="D11" s="10">
        <v>31</v>
      </c>
      <c r="E11" s="11">
        <f t="shared" si="0"/>
        <v>0.59615384615384615</v>
      </c>
      <c r="F11" s="10">
        <f t="shared" si="1"/>
        <v>21</v>
      </c>
      <c r="G11" s="12">
        <f t="shared" si="2"/>
        <v>0.40384615384615385</v>
      </c>
      <c r="H11" s="1">
        <f t="shared" si="3"/>
        <v>52</v>
      </c>
      <c r="I11" s="1">
        <f t="shared" si="3"/>
        <v>31</v>
      </c>
      <c r="J11" s="1">
        <f>F11</f>
        <v>21</v>
      </c>
    </row>
    <row r="12" spans="1:10" ht="18" customHeight="1" x14ac:dyDescent="0.3">
      <c r="A12" s="30" t="s">
        <v>192</v>
      </c>
      <c r="B12" s="9" t="s">
        <v>23</v>
      </c>
      <c r="C12" s="10">
        <v>44</v>
      </c>
      <c r="D12" s="10">
        <v>31</v>
      </c>
      <c r="E12" s="11">
        <f t="shared" si="0"/>
        <v>0.70454545454545459</v>
      </c>
      <c r="F12" s="10">
        <f t="shared" si="1"/>
        <v>13</v>
      </c>
      <c r="G12" s="12">
        <f t="shared" si="2"/>
        <v>0.29545454545454547</v>
      </c>
      <c r="H12" s="1">
        <f t="shared" si="3"/>
        <v>44</v>
      </c>
      <c r="I12" s="1">
        <f t="shared" si="3"/>
        <v>31</v>
      </c>
      <c r="J12" s="1">
        <f>F12</f>
        <v>13</v>
      </c>
    </row>
    <row r="13" spans="1:10" ht="18" customHeight="1" x14ac:dyDescent="0.3">
      <c r="A13" s="30" t="s">
        <v>193</v>
      </c>
      <c r="B13" s="9" t="s">
        <v>24</v>
      </c>
      <c r="C13" s="10">
        <v>29</v>
      </c>
      <c r="D13" s="10">
        <v>20</v>
      </c>
      <c r="E13" s="11">
        <f t="shared" si="0"/>
        <v>0.68965517241379315</v>
      </c>
      <c r="F13" s="10">
        <f t="shared" si="1"/>
        <v>9</v>
      </c>
      <c r="G13" s="12">
        <f t="shared" si="2"/>
        <v>0.31034482758620691</v>
      </c>
    </row>
    <row r="14" spans="1:10" ht="18" customHeight="1" x14ac:dyDescent="0.3">
      <c r="A14" s="30" t="s">
        <v>196</v>
      </c>
      <c r="B14" s="9" t="s">
        <v>25</v>
      </c>
      <c r="C14" s="10">
        <v>11</v>
      </c>
      <c r="D14" s="10">
        <v>5</v>
      </c>
      <c r="E14" s="11">
        <f t="shared" si="0"/>
        <v>0.45454545454545453</v>
      </c>
      <c r="F14" s="10">
        <f t="shared" si="1"/>
        <v>6</v>
      </c>
      <c r="G14" s="12">
        <f t="shared" si="2"/>
        <v>0.54545454545454541</v>
      </c>
    </row>
    <row r="15" spans="1:10" ht="18" customHeight="1" x14ac:dyDescent="0.3">
      <c r="A15" s="30" t="s">
        <v>194</v>
      </c>
      <c r="B15" s="9" t="s">
        <v>26</v>
      </c>
      <c r="C15" s="10">
        <v>101</v>
      </c>
      <c r="D15" s="10">
        <v>67</v>
      </c>
      <c r="E15" s="11">
        <f t="shared" si="0"/>
        <v>0.6633663366336634</v>
      </c>
      <c r="F15" s="10">
        <f t="shared" si="1"/>
        <v>34</v>
      </c>
      <c r="G15" s="12">
        <f t="shared" si="2"/>
        <v>0.33663366336633666</v>
      </c>
    </row>
    <row r="16" spans="1:10" ht="18" customHeight="1" x14ac:dyDescent="0.3">
      <c r="A16" s="30" t="s">
        <v>195</v>
      </c>
      <c r="B16" s="9" t="s">
        <v>27</v>
      </c>
      <c r="C16" s="10">
        <v>20</v>
      </c>
      <c r="D16" s="10">
        <v>11</v>
      </c>
      <c r="E16" s="11">
        <f t="shared" si="0"/>
        <v>0.55000000000000004</v>
      </c>
      <c r="F16" s="10">
        <f t="shared" si="1"/>
        <v>9</v>
      </c>
      <c r="G16" s="12">
        <f t="shared" si="2"/>
        <v>0.45</v>
      </c>
    </row>
    <row r="17" spans="1:10" ht="18" customHeight="1" x14ac:dyDescent="0.3">
      <c r="A17" s="30" t="s">
        <v>197</v>
      </c>
      <c r="B17" s="9" t="s">
        <v>28</v>
      </c>
      <c r="C17" s="10">
        <v>3</v>
      </c>
      <c r="D17" s="10">
        <v>3</v>
      </c>
      <c r="E17" s="11">
        <f t="shared" si="0"/>
        <v>1</v>
      </c>
      <c r="F17" s="10">
        <f t="shared" si="1"/>
        <v>0</v>
      </c>
      <c r="G17" s="12">
        <f t="shared" si="2"/>
        <v>0</v>
      </c>
    </row>
    <row r="18" spans="1:10" ht="18" customHeight="1" x14ac:dyDescent="0.3">
      <c r="A18" s="30" t="s">
        <v>198</v>
      </c>
      <c r="B18" s="9" t="s">
        <v>29</v>
      </c>
      <c r="C18" s="10">
        <v>4</v>
      </c>
      <c r="D18" s="10">
        <v>4</v>
      </c>
      <c r="E18" s="11">
        <f t="shared" si="0"/>
        <v>1</v>
      </c>
      <c r="F18" s="10">
        <f t="shared" si="1"/>
        <v>0</v>
      </c>
      <c r="G18" s="12">
        <f t="shared" si="2"/>
        <v>0</v>
      </c>
    </row>
    <row r="19" spans="1:10" ht="32.75" x14ac:dyDescent="0.3">
      <c r="A19" s="13" t="s">
        <v>199</v>
      </c>
      <c r="B19" s="9" t="s">
        <v>30</v>
      </c>
      <c r="C19" s="10">
        <v>3</v>
      </c>
      <c r="D19" s="10">
        <v>3</v>
      </c>
      <c r="E19" s="11">
        <f t="shared" si="0"/>
        <v>1</v>
      </c>
      <c r="F19" s="10">
        <f t="shared" si="1"/>
        <v>0</v>
      </c>
      <c r="G19" s="12">
        <f t="shared" si="2"/>
        <v>0</v>
      </c>
    </row>
    <row r="20" spans="1:10" ht="18" customHeight="1" x14ac:dyDescent="0.3">
      <c r="A20" s="13" t="s">
        <v>200</v>
      </c>
      <c r="B20" s="9" t="s">
        <v>9</v>
      </c>
      <c r="C20" s="10">
        <v>25</v>
      </c>
      <c r="D20" s="10">
        <v>13</v>
      </c>
      <c r="E20" s="11">
        <f t="shared" si="0"/>
        <v>0.52</v>
      </c>
      <c r="F20" s="10">
        <f t="shared" si="1"/>
        <v>12</v>
      </c>
      <c r="G20" s="12">
        <f t="shared" si="2"/>
        <v>0.48</v>
      </c>
    </row>
    <row r="21" spans="1:10" ht="32.75" x14ac:dyDescent="0.3">
      <c r="A21" s="13" t="s">
        <v>201</v>
      </c>
      <c r="B21" s="9" t="s">
        <v>10</v>
      </c>
      <c r="C21" s="10">
        <v>26</v>
      </c>
      <c r="D21" s="10">
        <v>16</v>
      </c>
      <c r="E21" s="11">
        <f t="shared" si="0"/>
        <v>0.61538461538461542</v>
      </c>
      <c r="F21" s="10">
        <f t="shared" si="1"/>
        <v>10</v>
      </c>
      <c r="G21" s="12">
        <f t="shared" si="2"/>
        <v>0.38461538461538464</v>
      </c>
    </row>
    <row r="22" spans="1:10" ht="18" customHeight="1" x14ac:dyDescent="0.3">
      <c r="A22" s="13" t="s">
        <v>202</v>
      </c>
      <c r="B22" s="9" t="s">
        <v>11</v>
      </c>
      <c r="C22" s="10">
        <v>28</v>
      </c>
      <c r="D22" s="10">
        <v>23</v>
      </c>
      <c r="E22" s="11">
        <f t="shared" si="0"/>
        <v>0.8214285714285714</v>
      </c>
      <c r="F22" s="10">
        <f t="shared" si="1"/>
        <v>5</v>
      </c>
      <c r="G22" s="12">
        <f t="shared" si="2"/>
        <v>0.17857142857142858</v>
      </c>
    </row>
    <row r="23" spans="1:10" ht="18" customHeight="1" x14ac:dyDescent="0.3">
      <c r="A23" s="13" t="s">
        <v>202</v>
      </c>
      <c r="B23" s="9" t="s">
        <v>8</v>
      </c>
      <c r="C23" s="10">
        <v>29</v>
      </c>
      <c r="D23" s="10">
        <v>23</v>
      </c>
      <c r="E23" s="11">
        <f t="shared" si="0"/>
        <v>0.7931034482758621</v>
      </c>
      <c r="F23" s="10">
        <f t="shared" si="1"/>
        <v>6</v>
      </c>
      <c r="G23" s="12">
        <f t="shared" si="2"/>
        <v>0.20689655172413793</v>
      </c>
      <c r="H23" s="1">
        <f>C23</f>
        <v>29</v>
      </c>
      <c r="I23" s="1">
        <f>D23</f>
        <v>23</v>
      </c>
      <c r="J23" s="1">
        <f>F23</f>
        <v>6</v>
      </c>
    </row>
    <row r="24" spans="1:10" ht="18" customHeight="1" x14ac:dyDescent="0.3">
      <c r="A24" s="13" t="s">
        <v>203</v>
      </c>
      <c r="B24" s="9" t="s">
        <v>12</v>
      </c>
      <c r="C24" s="10">
        <v>26</v>
      </c>
      <c r="D24" s="10">
        <v>22</v>
      </c>
      <c r="E24" s="11">
        <f t="shared" si="0"/>
        <v>0.84615384615384615</v>
      </c>
      <c r="F24" s="10">
        <f t="shared" si="1"/>
        <v>4</v>
      </c>
      <c r="G24" s="12">
        <f t="shared" si="2"/>
        <v>0.15384615384615385</v>
      </c>
    </row>
    <row r="25" spans="1:10" ht="18" customHeight="1" x14ac:dyDescent="0.3">
      <c r="A25" s="13" t="s">
        <v>204</v>
      </c>
      <c r="B25" s="9" t="s">
        <v>13</v>
      </c>
      <c r="C25" s="10">
        <v>22</v>
      </c>
      <c r="D25" s="10">
        <v>13</v>
      </c>
      <c r="E25" s="11">
        <f t="shared" si="0"/>
        <v>0.59090909090909094</v>
      </c>
      <c r="F25" s="10">
        <f t="shared" si="1"/>
        <v>9</v>
      </c>
      <c r="G25" s="12">
        <f t="shared" si="2"/>
        <v>0.40909090909090912</v>
      </c>
    </row>
    <row r="26" spans="1:10" ht="18" customHeight="1" x14ac:dyDescent="0.3">
      <c r="A26" s="13" t="s">
        <v>205</v>
      </c>
      <c r="B26" s="9" t="s">
        <v>14</v>
      </c>
      <c r="C26" s="10">
        <v>21</v>
      </c>
      <c r="D26" s="10">
        <v>11</v>
      </c>
      <c r="E26" s="11">
        <f t="shared" si="0"/>
        <v>0.52380952380952384</v>
      </c>
      <c r="F26" s="10">
        <f t="shared" si="1"/>
        <v>10</v>
      </c>
      <c r="G26" s="12">
        <f t="shared" si="2"/>
        <v>0.47619047619047616</v>
      </c>
    </row>
    <row r="27" spans="1:10" ht="18" customHeight="1" x14ac:dyDescent="0.3">
      <c r="A27" s="13" t="s">
        <v>206</v>
      </c>
      <c r="B27" s="9" t="s">
        <v>15</v>
      </c>
      <c r="C27" s="10">
        <v>27</v>
      </c>
      <c r="D27" s="10">
        <v>17</v>
      </c>
      <c r="E27" s="11">
        <f t="shared" si="0"/>
        <v>0.62962962962962965</v>
      </c>
      <c r="F27" s="10">
        <f t="shared" si="1"/>
        <v>10</v>
      </c>
      <c r="G27" s="12">
        <f t="shared" si="2"/>
        <v>0.37037037037037035</v>
      </c>
    </row>
    <row r="28" spans="1:10" ht="18" customHeight="1" x14ac:dyDescent="0.3">
      <c r="A28" s="13" t="s">
        <v>207</v>
      </c>
      <c r="B28" s="9" t="s">
        <v>16</v>
      </c>
      <c r="C28" s="10">
        <v>30</v>
      </c>
      <c r="D28" s="10">
        <v>21</v>
      </c>
      <c r="E28" s="11">
        <f t="shared" si="0"/>
        <v>0.7</v>
      </c>
      <c r="F28" s="10">
        <f t="shared" si="1"/>
        <v>9</v>
      </c>
      <c r="G28" s="12">
        <f t="shared" si="2"/>
        <v>0.3</v>
      </c>
    </row>
    <row r="29" spans="1:10" ht="18" customHeight="1" x14ac:dyDescent="0.3">
      <c r="A29" s="13" t="s">
        <v>208</v>
      </c>
      <c r="B29" s="9" t="s">
        <v>17</v>
      </c>
      <c r="C29" s="10">
        <v>102</v>
      </c>
      <c r="D29" s="10">
        <v>61</v>
      </c>
      <c r="E29" s="11">
        <f t="shared" si="0"/>
        <v>0.59803921568627449</v>
      </c>
      <c r="F29" s="10">
        <f t="shared" si="1"/>
        <v>41</v>
      </c>
      <c r="G29" s="12">
        <f t="shared" si="2"/>
        <v>0.40196078431372551</v>
      </c>
    </row>
    <row r="30" spans="1:10" ht="18" customHeight="1" x14ac:dyDescent="0.3">
      <c r="A30" s="13" t="s">
        <v>209</v>
      </c>
      <c r="B30" s="9" t="s">
        <v>55</v>
      </c>
      <c r="C30" s="10">
        <v>20</v>
      </c>
      <c r="D30" s="10">
        <v>9</v>
      </c>
      <c r="E30" s="11">
        <f t="shared" si="0"/>
        <v>0.45</v>
      </c>
      <c r="F30" s="10">
        <v>11</v>
      </c>
      <c r="G30" s="12">
        <f t="shared" si="2"/>
        <v>0.55000000000000004</v>
      </c>
    </row>
    <row r="31" spans="1:10" ht="33.75" customHeight="1" x14ac:dyDescent="0.3">
      <c r="A31" s="13" t="s">
        <v>210</v>
      </c>
      <c r="B31" s="9" t="s">
        <v>54</v>
      </c>
      <c r="C31" s="10">
        <v>23</v>
      </c>
      <c r="D31" s="10">
        <v>13</v>
      </c>
      <c r="E31" s="11">
        <f t="shared" si="0"/>
        <v>0.56521739130434778</v>
      </c>
      <c r="F31" s="10">
        <v>10</v>
      </c>
      <c r="G31" s="12">
        <f t="shared" si="2"/>
        <v>0.43478260869565216</v>
      </c>
    </row>
    <row r="32" spans="1:10" ht="18" customHeight="1" x14ac:dyDescent="0.3">
      <c r="A32" s="13" t="s">
        <v>211</v>
      </c>
      <c r="B32" s="9" t="s">
        <v>53</v>
      </c>
      <c r="C32" s="10">
        <v>71</v>
      </c>
      <c r="D32" s="10">
        <v>44</v>
      </c>
      <c r="E32" s="11">
        <f t="shared" si="0"/>
        <v>0.61971830985915488</v>
      </c>
      <c r="F32" s="10">
        <v>27</v>
      </c>
      <c r="G32" s="12">
        <f t="shared" si="2"/>
        <v>0.38028169014084506</v>
      </c>
    </row>
    <row r="33" spans="1:10" ht="18" customHeight="1" x14ac:dyDescent="0.3">
      <c r="A33" s="13" t="s">
        <v>212</v>
      </c>
      <c r="B33" s="9" t="s">
        <v>52</v>
      </c>
      <c r="C33" s="10">
        <v>51</v>
      </c>
      <c r="D33" s="10">
        <v>29</v>
      </c>
      <c r="E33" s="11">
        <f t="shared" si="0"/>
        <v>0.56862745098039214</v>
      </c>
      <c r="F33" s="10">
        <v>22</v>
      </c>
      <c r="G33" s="12">
        <f t="shared" si="2"/>
        <v>0.43137254901960786</v>
      </c>
      <c r="H33" s="1">
        <f>C33</f>
        <v>51</v>
      </c>
      <c r="I33" s="1">
        <f>D33</f>
        <v>29</v>
      </c>
      <c r="J33" s="1">
        <f>F33</f>
        <v>22</v>
      </c>
    </row>
    <row r="34" spans="1:10" ht="18" customHeight="1" x14ac:dyDescent="0.3">
      <c r="A34" s="13" t="s">
        <v>213</v>
      </c>
      <c r="B34" s="9" t="s">
        <v>51</v>
      </c>
      <c r="C34" s="10">
        <v>12</v>
      </c>
      <c r="D34" s="10">
        <v>10</v>
      </c>
      <c r="E34" s="11">
        <f t="shared" si="0"/>
        <v>0.83333333333333337</v>
      </c>
      <c r="F34" s="10">
        <v>2</v>
      </c>
      <c r="G34" s="12">
        <f t="shared" si="2"/>
        <v>0.16666666666666666</v>
      </c>
    </row>
    <row r="35" spans="1:10" ht="18" customHeight="1" x14ac:dyDescent="0.3">
      <c r="A35" s="13" t="s">
        <v>214</v>
      </c>
      <c r="B35" s="9" t="s">
        <v>50</v>
      </c>
      <c r="C35" s="10">
        <v>43</v>
      </c>
      <c r="D35" s="10">
        <v>11</v>
      </c>
      <c r="E35" s="11">
        <f t="shared" si="0"/>
        <v>0.2558139534883721</v>
      </c>
      <c r="F35" s="10">
        <v>32</v>
      </c>
      <c r="G35" s="12">
        <f t="shared" si="2"/>
        <v>0.7441860465116279</v>
      </c>
    </row>
    <row r="36" spans="1:10" ht="18" customHeight="1" x14ac:dyDescent="0.3">
      <c r="A36" s="13" t="s">
        <v>215</v>
      </c>
      <c r="B36" s="9" t="s">
        <v>48</v>
      </c>
      <c r="C36" s="10">
        <v>19</v>
      </c>
      <c r="D36" s="10">
        <v>8</v>
      </c>
      <c r="E36" s="11">
        <f t="shared" si="0"/>
        <v>0.42105263157894735</v>
      </c>
      <c r="F36" s="10">
        <v>11</v>
      </c>
      <c r="G36" s="12">
        <f t="shared" si="2"/>
        <v>0.57894736842105265</v>
      </c>
    </row>
    <row r="37" spans="1:10" ht="18" customHeight="1" x14ac:dyDescent="0.3">
      <c r="A37" s="13" t="s">
        <v>216</v>
      </c>
      <c r="B37" s="9" t="s">
        <v>56</v>
      </c>
      <c r="C37" s="10">
        <v>51</v>
      </c>
      <c r="D37" s="10">
        <v>34</v>
      </c>
      <c r="E37" s="11">
        <f t="shared" si="0"/>
        <v>0.66666666666666663</v>
      </c>
      <c r="F37" s="10">
        <v>17</v>
      </c>
      <c r="G37" s="12">
        <f t="shared" si="2"/>
        <v>0.33333333333333331</v>
      </c>
    </row>
    <row r="38" spans="1:10" ht="18" customHeight="1" thickBot="1" x14ac:dyDescent="0.35">
      <c r="A38" s="25" t="s">
        <v>217</v>
      </c>
      <c r="B38" s="17" t="s">
        <v>49</v>
      </c>
      <c r="C38" s="18">
        <v>33</v>
      </c>
      <c r="D38" s="18">
        <v>25</v>
      </c>
      <c r="E38" s="19">
        <f>D38/C38</f>
        <v>0.75757575757575757</v>
      </c>
      <c r="F38" s="18">
        <v>8</v>
      </c>
      <c r="G38" s="20">
        <f>F38/C38</f>
        <v>0.24242424242424243</v>
      </c>
    </row>
    <row r="39" spans="1:10" ht="16.399999999999999" x14ac:dyDescent="0.3">
      <c r="A39" s="14" t="s">
        <v>7</v>
      </c>
      <c r="J39" s="3"/>
    </row>
    <row r="40" spans="1:10" s="15" customFormat="1" ht="16.55" customHeight="1" x14ac:dyDescent="0.3">
      <c r="A40" s="82" t="s">
        <v>219</v>
      </c>
      <c r="B40" s="82"/>
      <c r="C40" s="82"/>
      <c r="D40" s="82"/>
      <c r="E40" s="82"/>
      <c r="F40" s="82"/>
      <c r="G40" s="82"/>
      <c r="I40" s="1"/>
      <c r="J40" s="3"/>
    </row>
  </sheetData>
  <mergeCells count="5">
    <mergeCell ref="A1:G1"/>
    <mergeCell ref="A3:A4"/>
    <mergeCell ref="B3:B4"/>
    <mergeCell ref="C3:G3"/>
    <mergeCell ref="A40:G40"/>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EDD3-CF50-467B-807F-1A80E1801E88}">
  <dimension ref="A1:G26"/>
  <sheetViews>
    <sheetView topLeftCell="A15" workbookViewId="0">
      <selection activeCell="A25" sqref="A25:XFD25"/>
    </sheetView>
  </sheetViews>
  <sheetFormatPr defaultRowHeight="16.399999999999999" x14ac:dyDescent="0.3"/>
  <cols>
    <col min="1" max="1" width="16.875" customWidth="1"/>
    <col min="2" max="2" width="31.875" style="75" customWidth="1"/>
    <col min="3" max="3" width="9.875" customWidth="1"/>
    <col min="4" max="4" width="6.25" customWidth="1"/>
    <col min="5" max="5" width="9" customWidth="1"/>
    <col min="6" max="6" width="6.25" customWidth="1"/>
    <col min="7" max="7" width="12.125" customWidth="1"/>
  </cols>
  <sheetData>
    <row r="1" spans="1:7" ht="18.350000000000001" x14ac:dyDescent="0.3">
      <c r="A1" s="77" t="s">
        <v>402</v>
      </c>
      <c r="B1" s="77"/>
      <c r="C1" s="77"/>
      <c r="D1" s="77"/>
      <c r="E1" s="77"/>
      <c r="F1" s="77"/>
      <c r="G1" s="77"/>
    </row>
    <row r="2" spans="1:7" ht="18.350000000000001" x14ac:dyDescent="0.3">
      <c r="A2" s="26"/>
      <c r="B2" s="74"/>
      <c r="C2" s="26"/>
      <c r="D2" s="26"/>
      <c r="E2" s="26"/>
      <c r="F2" s="26"/>
      <c r="G2" s="69" t="s">
        <v>292</v>
      </c>
    </row>
    <row r="3" spans="1:7" ht="20.95" customHeight="1" x14ac:dyDescent="0.3">
      <c r="A3" s="78" t="s">
        <v>2</v>
      </c>
      <c r="B3" s="80" t="s">
        <v>3</v>
      </c>
      <c r="C3" s="78" t="s">
        <v>4</v>
      </c>
      <c r="D3" s="78"/>
      <c r="E3" s="78"/>
      <c r="F3" s="78"/>
      <c r="G3" s="78"/>
    </row>
    <row r="4" spans="1:7" ht="20.95" customHeight="1" x14ac:dyDescent="0.3">
      <c r="A4" s="79"/>
      <c r="B4" s="81"/>
      <c r="C4" s="70" t="s">
        <v>5</v>
      </c>
      <c r="D4" s="70" t="s">
        <v>0</v>
      </c>
      <c r="E4" s="73" t="s">
        <v>6</v>
      </c>
      <c r="F4" s="70" t="s">
        <v>1</v>
      </c>
      <c r="G4" s="73" t="s">
        <v>6</v>
      </c>
    </row>
    <row r="5" spans="1:7" ht="25.55" customHeight="1" x14ac:dyDescent="0.3">
      <c r="A5" s="21" t="s">
        <v>410</v>
      </c>
      <c r="B5" s="76" t="s">
        <v>409</v>
      </c>
      <c r="C5" s="70">
        <v>15</v>
      </c>
      <c r="D5" s="47">
        <v>9</v>
      </c>
      <c r="E5" s="48">
        <f>D5/C5</f>
        <v>0.6</v>
      </c>
      <c r="F5" s="47">
        <v>6</v>
      </c>
      <c r="G5" s="48">
        <f>F5/C5</f>
        <v>0.4</v>
      </c>
    </row>
    <row r="6" spans="1:7" ht="25.55" customHeight="1" x14ac:dyDescent="0.3">
      <c r="A6" s="21" t="s">
        <v>436</v>
      </c>
      <c r="B6" s="76" t="s">
        <v>435</v>
      </c>
      <c r="C6" s="70">
        <v>23</v>
      </c>
      <c r="D6" s="47">
        <v>9</v>
      </c>
      <c r="E6" s="48">
        <f t="shared" ref="E6:E24" si="0">D6/C6</f>
        <v>0.39130434782608697</v>
      </c>
      <c r="F6" s="47">
        <v>14</v>
      </c>
      <c r="G6" s="48">
        <f t="shared" ref="G6:G24" si="1">F6/C6</f>
        <v>0.60869565217391308</v>
      </c>
    </row>
    <row r="7" spans="1:7" ht="36.85" customHeight="1" x14ac:dyDescent="0.3">
      <c r="A7" s="9" t="s">
        <v>411</v>
      </c>
      <c r="B7" s="61" t="s">
        <v>403</v>
      </c>
      <c r="C7" s="64">
        <v>135</v>
      </c>
      <c r="D7" s="47">
        <v>58</v>
      </c>
      <c r="E7" s="48">
        <f t="shared" si="0"/>
        <v>0.42962962962962964</v>
      </c>
      <c r="F7" s="47">
        <v>77</v>
      </c>
      <c r="G7" s="48">
        <f t="shared" si="1"/>
        <v>0.57037037037037042</v>
      </c>
    </row>
    <row r="8" spans="1:7" ht="36.85" customHeight="1" x14ac:dyDescent="0.3">
      <c r="A8" s="9" t="s">
        <v>412</v>
      </c>
      <c r="B8" s="61" t="s">
        <v>408</v>
      </c>
      <c r="C8" s="64">
        <v>100</v>
      </c>
      <c r="D8" s="47">
        <v>48</v>
      </c>
      <c r="E8" s="48">
        <f t="shared" si="0"/>
        <v>0.48</v>
      </c>
      <c r="F8" s="47">
        <v>52</v>
      </c>
      <c r="G8" s="48">
        <f t="shared" si="1"/>
        <v>0.52</v>
      </c>
    </row>
    <row r="9" spans="1:7" ht="36.85" customHeight="1" x14ac:dyDescent="0.3">
      <c r="A9" s="9" t="s">
        <v>412</v>
      </c>
      <c r="B9" s="61" t="s">
        <v>404</v>
      </c>
      <c r="C9" s="64">
        <v>100</v>
      </c>
      <c r="D9" s="47">
        <v>48</v>
      </c>
      <c r="E9" s="48">
        <f t="shared" si="0"/>
        <v>0.48</v>
      </c>
      <c r="F9" s="47">
        <v>52</v>
      </c>
      <c r="G9" s="48">
        <f t="shared" si="1"/>
        <v>0.52</v>
      </c>
    </row>
    <row r="10" spans="1:7" ht="36.85" customHeight="1" x14ac:dyDescent="0.3">
      <c r="A10" s="9" t="s">
        <v>438</v>
      </c>
      <c r="B10" s="61" t="s">
        <v>437</v>
      </c>
      <c r="C10" s="64">
        <v>148</v>
      </c>
      <c r="D10" s="47">
        <v>72</v>
      </c>
      <c r="E10" s="48">
        <f t="shared" si="0"/>
        <v>0.48648648648648651</v>
      </c>
      <c r="F10" s="47">
        <v>76</v>
      </c>
      <c r="G10" s="48">
        <f t="shared" si="1"/>
        <v>0.51351351351351349</v>
      </c>
    </row>
    <row r="11" spans="1:7" ht="25.55" customHeight="1" x14ac:dyDescent="0.3">
      <c r="A11" s="9" t="s">
        <v>423</v>
      </c>
      <c r="B11" s="61" t="s">
        <v>425</v>
      </c>
      <c r="C11" s="65">
        <v>44</v>
      </c>
      <c r="D11" s="47">
        <v>32</v>
      </c>
      <c r="E11" s="48">
        <f t="shared" si="0"/>
        <v>0.72727272727272729</v>
      </c>
      <c r="F11" s="47">
        <v>12</v>
      </c>
      <c r="G11" s="48">
        <f t="shared" si="1"/>
        <v>0.27272727272727271</v>
      </c>
    </row>
    <row r="12" spans="1:7" ht="25.55" customHeight="1" x14ac:dyDescent="0.3">
      <c r="A12" s="9" t="s">
        <v>413</v>
      </c>
      <c r="B12" s="61" t="s">
        <v>424</v>
      </c>
      <c r="C12" s="64">
        <v>121</v>
      </c>
      <c r="D12" s="47">
        <v>57</v>
      </c>
      <c r="E12" s="48">
        <f t="shared" si="0"/>
        <v>0.47107438016528924</v>
      </c>
      <c r="F12" s="47">
        <v>64</v>
      </c>
      <c r="G12" s="48">
        <f t="shared" si="1"/>
        <v>0.52892561983471076</v>
      </c>
    </row>
    <row r="13" spans="1:7" ht="25.55" customHeight="1" x14ac:dyDescent="0.3">
      <c r="A13" s="9" t="s">
        <v>414</v>
      </c>
      <c r="B13" s="61" t="s">
        <v>405</v>
      </c>
      <c r="C13" s="64">
        <v>34</v>
      </c>
      <c r="D13" s="47">
        <v>19</v>
      </c>
      <c r="E13" s="48">
        <f t="shared" si="0"/>
        <v>0.55882352941176472</v>
      </c>
      <c r="F13" s="47">
        <v>15</v>
      </c>
      <c r="G13" s="48">
        <f t="shared" si="1"/>
        <v>0.44117647058823528</v>
      </c>
    </row>
    <row r="14" spans="1:7" ht="24.05" customHeight="1" x14ac:dyDescent="0.3">
      <c r="A14" s="9" t="s">
        <v>439</v>
      </c>
      <c r="B14" s="61" t="s">
        <v>440</v>
      </c>
      <c r="C14" s="64">
        <v>48</v>
      </c>
      <c r="D14" s="47">
        <v>22</v>
      </c>
      <c r="E14" s="48">
        <f t="shared" si="0"/>
        <v>0.45833333333333331</v>
      </c>
      <c r="F14" s="47">
        <v>26</v>
      </c>
      <c r="G14" s="48">
        <f t="shared" si="1"/>
        <v>0.54166666666666663</v>
      </c>
    </row>
    <row r="15" spans="1:7" ht="25.55" customHeight="1" x14ac:dyDescent="0.3">
      <c r="A15" s="9" t="s">
        <v>415</v>
      </c>
      <c r="B15" s="61" t="s">
        <v>406</v>
      </c>
      <c r="C15" s="65">
        <v>93</v>
      </c>
      <c r="D15" s="47">
        <v>50</v>
      </c>
      <c r="E15" s="48">
        <f t="shared" si="0"/>
        <v>0.5376344086021505</v>
      </c>
      <c r="F15" s="47">
        <v>43</v>
      </c>
      <c r="G15" s="48">
        <f t="shared" si="1"/>
        <v>0.46236559139784944</v>
      </c>
    </row>
    <row r="16" spans="1:7" ht="34.549999999999997" customHeight="1" x14ac:dyDescent="0.3">
      <c r="A16" s="9" t="s">
        <v>416</v>
      </c>
      <c r="B16" s="61" t="s">
        <v>420</v>
      </c>
      <c r="C16" s="65">
        <v>64</v>
      </c>
      <c r="D16" s="47">
        <v>26</v>
      </c>
      <c r="E16" s="48">
        <f t="shared" si="0"/>
        <v>0.40625</v>
      </c>
      <c r="F16" s="47">
        <v>38</v>
      </c>
      <c r="G16" s="48">
        <f t="shared" si="1"/>
        <v>0.59375</v>
      </c>
    </row>
    <row r="17" spans="1:7" ht="25.55" customHeight="1" x14ac:dyDescent="0.3">
      <c r="A17" s="9" t="s">
        <v>427</v>
      </c>
      <c r="B17" s="61" t="s">
        <v>426</v>
      </c>
      <c r="C17" s="65">
        <v>73</v>
      </c>
      <c r="D17" s="47">
        <v>36</v>
      </c>
      <c r="E17" s="48">
        <f t="shared" si="0"/>
        <v>0.49315068493150682</v>
      </c>
      <c r="F17" s="47">
        <v>37</v>
      </c>
      <c r="G17" s="48">
        <f t="shared" si="1"/>
        <v>0.50684931506849318</v>
      </c>
    </row>
    <row r="18" spans="1:7" ht="49.6" customHeight="1" x14ac:dyDescent="0.3">
      <c r="A18" s="9" t="s">
        <v>429</v>
      </c>
      <c r="B18" s="61" t="s">
        <v>428</v>
      </c>
      <c r="C18" s="65">
        <v>103</v>
      </c>
      <c r="D18" s="47">
        <v>47</v>
      </c>
      <c r="E18" s="48">
        <f t="shared" si="0"/>
        <v>0.4563106796116505</v>
      </c>
      <c r="F18" s="47">
        <v>56</v>
      </c>
      <c r="G18" s="48">
        <f t="shared" si="1"/>
        <v>0.5436893203883495</v>
      </c>
    </row>
    <row r="19" spans="1:7" ht="34.549999999999997" customHeight="1" x14ac:dyDescent="0.3">
      <c r="A19" s="9" t="s">
        <v>417</v>
      </c>
      <c r="B19" s="61" t="s">
        <v>407</v>
      </c>
      <c r="C19" s="65">
        <v>97</v>
      </c>
      <c r="D19" s="47">
        <v>45</v>
      </c>
      <c r="E19" s="48">
        <f t="shared" si="0"/>
        <v>0.46391752577319589</v>
      </c>
      <c r="F19" s="47">
        <v>52</v>
      </c>
      <c r="G19" s="48">
        <f t="shared" si="1"/>
        <v>0.53608247422680411</v>
      </c>
    </row>
    <row r="20" spans="1:7" ht="25.55" customHeight="1" x14ac:dyDescent="0.3">
      <c r="A20" s="9" t="s">
        <v>418</v>
      </c>
      <c r="B20" s="61" t="s">
        <v>421</v>
      </c>
      <c r="C20" s="64">
        <v>102</v>
      </c>
      <c r="D20" s="47">
        <v>48</v>
      </c>
      <c r="E20" s="48">
        <f t="shared" si="0"/>
        <v>0.47058823529411764</v>
      </c>
      <c r="F20" s="47">
        <v>54</v>
      </c>
      <c r="G20" s="48">
        <f t="shared" si="1"/>
        <v>0.52941176470588236</v>
      </c>
    </row>
    <row r="21" spans="1:7" ht="51.05" customHeight="1" x14ac:dyDescent="0.3">
      <c r="A21" s="9" t="s">
        <v>431</v>
      </c>
      <c r="B21" s="61" t="s">
        <v>430</v>
      </c>
      <c r="C21" s="64">
        <v>43</v>
      </c>
      <c r="D21" s="47">
        <v>23</v>
      </c>
      <c r="E21" s="48">
        <f t="shared" si="0"/>
        <v>0.53488372093023251</v>
      </c>
      <c r="F21" s="47">
        <v>20</v>
      </c>
      <c r="G21" s="48">
        <f t="shared" si="1"/>
        <v>0.46511627906976744</v>
      </c>
    </row>
    <row r="22" spans="1:7" ht="33.75" customHeight="1" x14ac:dyDescent="0.3">
      <c r="A22" s="9" t="s">
        <v>419</v>
      </c>
      <c r="B22" s="61" t="s">
        <v>422</v>
      </c>
      <c r="C22" s="64">
        <v>70</v>
      </c>
      <c r="D22" s="47">
        <v>34</v>
      </c>
      <c r="E22" s="48">
        <f t="shared" si="0"/>
        <v>0.48571428571428571</v>
      </c>
      <c r="F22" s="47">
        <v>36</v>
      </c>
      <c r="G22" s="48">
        <f t="shared" si="1"/>
        <v>0.51428571428571423</v>
      </c>
    </row>
    <row r="23" spans="1:7" ht="25.55" customHeight="1" x14ac:dyDescent="0.3">
      <c r="A23" s="9" t="s">
        <v>433</v>
      </c>
      <c r="B23" s="61" t="s">
        <v>432</v>
      </c>
      <c r="C23" s="64">
        <v>113</v>
      </c>
      <c r="D23" s="47">
        <v>66</v>
      </c>
      <c r="E23" s="48">
        <f t="shared" si="0"/>
        <v>0.58407079646017701</v>
      </c>
      <c r="F23" s="47">
        <v>47</v>
      </c>
      <c r="G23" s="48">
        <f t="shared" si="1"/>
        <v>0.41592920353982299</v>
      </c>
    </row>
    <row r="24" spans="1:7" ht="25.55" customHeight="1" x14ac:dyDescent="0.3">
      <c r="A24" s="9" t="s">
        <v>434</v>
      </c>
      <c r="B24" s="61" t="s">
        <v>432</v>
      </c>
      <c r="C24" s="64">
        <v>8</v>
      </c>
      <c r="D24" s="47">
        <v>5</v>
      </c>
      <c r="E24" s="48">
        <f t="shared" si="0"/>
        <v>0.625</v>
      </c>
      <c r="F24" s="47">
        <v>3</v>
      </c>
      <c r="G24" s="48">
        <f t="shared" si="1"/>
        <v>0.375</v>
      </c>
    </row>
    <row r="25" spans="1:7" x14ac:dyDescent="0.3">
      <c r="A25" s="14" t="s">
        <v>7</v>
      </c>
      <c r="B25" s="2"/>
      <c r="C25" s="1"/>
      <c r="D25" s="1"/>
      <c r="E25" s="3"/>
      <c r="F25" s="1"/>
      <c r="G25" s="3"/>
    </row>
    <row r="26" spans="1:7" ht="141.75" customHeight="1" x14ac:dyDescent="0.3">
      <c r="A26" s="82" t="s">
        <v>441</v>
      </c>
      <c r="B26" s="82"/>
      <c r="C26" s="82"/>
      <c r="D26" s="82"/>
      <c r="E26" s="82"/>
      <c r="F26" s="82"/>
      <c r="G26" s="82"/>
    </row>
  </sheetData>
  <mergeCells count="5">
    <mergeCell ref="A1:G1"/>
    <mergeCell ref="A3:A4"/>
    <mergeCell ref="B3:B4"/>
    <mergeCell ref="C3:G3"/>
    <mergeCell ref="A26:G26"/>
  </mergeCells>
  <phoneticPr fontId="2" type="noConversion"/>
  <pageMargins left="0.52" right="0.38"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D5ED-55BE-4E13-A0F9-3D12640B1E78}">
  <dimension ref="A1:G26"/>
  <sheetViews>
    <sheetView topLeftCell="A16" workbookViewId="0">
      <selection activeCell="A25" sqref="A25:XFD25"/>
    </sheetView>
  </sheetViews>
  <sheetFormatPr defaultRowHeight="16.399999999999999" x14ac:dyDescent="0.3"/>
  <cols>
    <col min="1" max="1" width="16.875" customWidth="1"/>
    <col min="2" max="2" width="31.875" customWidth="1"/>
    <col min="3" max="3" width="9.875" customWidth="1"/>
    <col min="4" max="4" width="6.25" customWidth="1"/>
    <col min="5" max="5" width="9" customWidth="1"/>
    <col min="6" max="6" width="6.25" customWidth="1"/>
    <col min="7" max="7" width="12.125" customWidth="1"/>
  </cols>
  <sheetData>
    <row r="1" spans="1:7" ht="18.350000000000001" x14ac:dyDescent="0.3">
      <c r="A1" s="77" t="s">
        <v>364</v>
      </c>
      <c r="B1" s="77"/>
      <c r="C1" s="77"/>
      <c r="D1" s="77"/>
      <c r="E1" s="77"/>
      <c r="F1" s="77"/>
      <c r="G1" s="77"/>
    </row>
    <row r="2" spans="1:7" ht="18.350000000000001" x14ac:dyDescent="0.3">
      <c r="A2" s="26"/>
      <c r="B2" s="26"/>
      <c r="C2" s="26"/>
      <c r="D2" s="26"/>
      <c r="E2" s="26"/>
      <c r="F2" s="26"/>
      <c r="G2" s="69" t="s">
        <v>292</v>
      </c>
    </row>
    <row r="3" spans="1:7" ht="20.95" customHeight="1" x14ac:dyDescent="0.3">
      <c r="A3" s="78" t="s">
        <v>2</v>
      </c>
      <c r="B3" s="80" t="s">
        <v>3</v>
      </c>
      <c r="C3" s="78" t="s">
        <v>4</v>
      </c>
      <c r="D3" s="78"/>
      <c r="E3" s="78"/>
      <c r="F3" s="78"/>
      <c r="G3" s="78"/>
    </row>
    <row r="4" spans="1:7" ht="20.95" customHeight="1" x14ac:dyDescent="0.3">
      <c r="A4" s="79"/>
      <c r="B4" s="81"/>
      <c r="C4" s="70" t="s">
        <v>5</v>
      </c>
      <c r="D4" s="70" t="s">
        <v>0</v>
      </c>
      <c r="E4" s="73" t="s">
        <v>6</v>
      </c>
      <c r="F4" s="70" t="s">
        <v>1</v>
      </c>
      <c r="G4" s="73" t="s">
        <v>6</v>
      </c>
    </row>
    <row r="5" spans="1:7" ht="36" customHeight="1" x14ac:dyDescent="0.3">
      <c r="A5" s="21" t="s">
        <v>367</v>
      </c>
      <c r="B5" s="71" t="s">
        <v>368</v>
      </c>
      <c r="C5" s="72">
        <v>24</v>
      </c>
      <c r="D5" s="57">
        <v>8</v>
      </c>
      <c r="E5" s="58">
        <f t="shared" ref="E5:E23" si="0">SUM(D5/C5)</f>
        <v>0.33333333333333331</v>
      </c>
      <c r="F5" s="57">
        <v>16</v>
      </c>
      <c r="G5" s="58">
        <f t="shared" ref="G5:G23" si="1">SUM(F5/C5)</f>
        <v>0.66666666666666663</v>
      </c>
    </row>
    <row r="6" spans="1:7" ht="21.6" customHeight="1" x14ac:dyDescent="0.3">
      <c r="A6" s="9" t="s">
        <v>365</v>
      </c>
      <c r="B6" s="61" t="s">
        <v>366</v>
      </c>
      <c r="C6" s="64">
        <v>41</v>
      </c>
      <c r="D6" s="47">
        <v>27</v>
      </c>
      <c r="E6" s="48">
        <f t="shared" si="0"/>
        <v>0.65853658536585369</v>
      </c>
      <c r="F6" s="47">
        <v>14</v>
      </c>
      <c r="G6" s="48">
        <f t="shared" si="1"/>
        <v>0.34146341463414637</v>
      </c>
    </row>
    <row r="7" spans="1:7" ht="21.6" customHeight="1" x14ac:dyDescent="0.3">
      <c r="A7" s="9" t="s">
        <v>365</v>
      </c>
      <c r="B7" s="61" t="s">
        <v>344</v>
      </c>
      <c r="C7" s="64">
        <v>17</v>
      </c>
      <c r="D7" s="47">
        <v>6</v>
      </c>
      <c r="E7" s="48">
        <f t="shared" si="0"/>
        <v>0.35294117647058826</v>
      </c>
      <c r="F7" s="47">
        <v>11</v>
      </c>
      <c r="G7" s="48">
        <f t="shared" si="1"/>
        <v>0.6470588235294118</v>
      </c>
    </row>
    <row r="8" spans="1:7" ht="38.450000000000003" customHeight="1" x14ac:dyDescent="0.3">
      <c r="A8" s="9" t="s">
        <v>369</v>
      </c>
      <c r="B8" s="61" t="s">
        <v>370</v>
      </c>
      <c r="C8" s="64">
        <v>70</v>
      </c>
      <c r="D8" s="47">
        <v>42</v>
      </c>
      <c r="E8" s="48">
        <f t="shared" si="0"/>
        <v>0.6</v>
      </c>
      <c r="F8" s="47">
        <v>28</v>
      </c>
      <c r="G8" s="48">
        <f t="shared" si="1"/>
        <v>0.4</v>
      </c>
    </row>
    <row r="9" spans="1:7" ht="32.75" x14ac:dyDescent="0.3">
      <c r="A9" s="9" t="s">
        <v>373</v>
      </c>
      <c r="B9" s="61" t="s">
        <v>371</v>
      </c>
      <c r="C9" s="64">
        <v>79</v>
      </c>
      <c r="D9" s="47">
        <v>45</v>
      </c>
      <c r="E9" s="48">
        <f t="shared" si="0"/>
        <v>0.569620253164557</v>
      </c>
      <c r="F9" s="47">
        <v>34</v>
      </c>
      <c r="G9" s="48">
        <f t="shared" si="1"/>
        <v>0.43037974683544306</v>
      </c>
    </row>
    <row r="10" spans="1:7" ht="32.75" x14ac:dyDescent="0.3">
      <c r="A10" s="9" t="s">
        <v>374</v>
      </c>
      <c r="B10" s="61" t="s">
        <v>372</v>
      </c>
      <c r="C10" s="65">
        <v>65</v>
      </c>
      <c r="D10" s="47">
        <v>33</v>
      </c>
      <c r="E10" s="48">
        <f t="shared" si="0"/>
        <v>0.50769230769230766</v>
      </c>
      <c r="F10" s="47">
        <v>32</v>
      </c>
      <c r="G10" s="48">
        <f t="shared" si="1"/>
        <v>0.49230769230769234</v>
      </c>
    </row>
    <row r="11" spans="1:7" ht="21.6" customHeight="1" x14ac:dyDescent="0.3">
      <c r="A11" s="9" t="s">
        <v>376</v>
      </c>
      <c r="B11" s="68" t="s">
        <v>375</v>
      </c>
      <c r="C11" s="65">
        <v>78</v>
      </c>
      <c r="D11" s="47">
        <v>40</v>
      </c>
      <c r="E11" s="48">
        <f t="shared" si="0"/>
        <v>0.51282051282051277</v>
      </c>
      <c r="F11" s="47">
        <v>38</v>
      </c>
      <c r="G11" s="48">
        <f t="shared" si="1"/>
        <v>0.48717948717948717</v>
      </c>
    </row>
    <row r="12" spans="1:7" ht="37.15" customHeight="1" x14ac:dyDescent="0.3">
      <c r="A12" s="9" t="s">
        <v>378</v>
      </c>
      <c r="B12" s="61" t="s">
        <v>377</v>
      </c>
      <c r="C12" s="65">
        <v>10</v>
      </c>
      <c r="D12" s="47">
        <v>2</v>
      </c>
      <c r="E12" s="48">
        <f t="shared" si="0"/>
        <v>0.2</v>
      </c>
      <c r="F12" s="47">
        <v>8</v>
      </c>
      <c r="G12" s="48">
        <f t="shared" si="1"/>
        <v>0.8</v>
      </c>
    </row>
    <row r="13" spans="1:7" ht="49.1" x14ac:dyDescent="0.3">
      <c r="A13" s="9" t="s">
        <v>380</v>
      </c>
      <c r="B13" s="61" t="s">
        <v>379</v>
      </c>
      <c r="C13" s="64">
        <v>13</v>
      </c>
      <c r="D13" s="47">
        <v>12</v>
      </c>
      <c r="E13" s="48">
        <f t="shared" si="0"/>
        <v>0.92307692307692313</v>
      </c>
      <c r="F13" s="47">
        <v>1</v>
      </c>
      <c r="G13" s="48">
        <f t="shared" si="1"/>
        <v>7.6923076923076927E-2</v>
      </c>
    </row>
    <row r="14" spans="1:7" ht="37" customHeight="1" x14ac:dyDescent="0.3">
      <c r="A14" s="9" t="s">
        <v>386</v>
      </c>
      <c r="B14" s="61" t="s">
        <v>385</v>
      </c>
      <c r="C14" s="64">
        <v>82</v>
      </c>
      <c r="D14" s="47">
        <v>38</v>
      </c>
      <c r="E14" s="48">
        <f t="shared" si="0"/>
        <v>0.46341463414634149</v>
      </c>
      <c r="F14" s="47">
        <v>44</v>
      </c>
      <c r="G14" s="48">
        <f t="shared" si="1"/>
        <v>0.53658536585365857</v>
      </c>
    </row>
    <row r="15" spans="1:7" ht="20.45" customHeight="1" x14ac:dyDescent="0.3">
      <c r="A15" s="9" t="s">
        <v>382</v>
      </c>
      <c r="B15" s="68" t="s">
        <v>381</v>
      </c>
      <c r="C15" s="65">
        <v>70</v>
      </c>
      <c r="D15" s="47">
        <v>64</v>
      </c>
      <c r="E15" s="48">
        <f t="shared" si="0"/>
        <v>0.91428571428571426</v>
      </c>
      <c r="F15" s="47">
        <v>6</v>
      </c>
      <c r="G15" s="48">
        <f t="shared" si="1"/>
        <v>8.5714285714285715E-2</v>
      </c>
    </row>
    <row r="16" spans="1:7" ht="20.45" customHeight="1" x14ac:dyDescent="0.3">
      <c r="A16" s="9" t="s">
        <v>384</v>
      </c>
      <c r="B16" s="68" t="s">
        <v>383</v>
      </c>
      <c r="C16" s="65">
        <v>64</v>
      </c>
      <c r="D16" s="47">
        <v>42</v>
      </c>
      <c r="E16" s="48">
        <f>SUM(D16/C16)</f>
        <v>0.65625</v>
      </c>
      <c r="F16" s="47">
        <v>22</v>
      </c>
      <c r="G16" s="48">
        <f>SUM(F16/C16)</f>
        <v>0.34375</v>
      </c>
    </row>
    <row r="17" spans="1:7" ht="20.45" customHeight="1" x14ac:dyDescent="0.3">
      <c r="A17" s="9" t="s">
        <v>388</v>
      </c>
      <c r="B17" s="61" t="s">
        <v>387</v>
      </c>
      <c r="C17" s="65">
        <v>172</v>
      </c>
      <c r="D17" s="47">
        <v>96</v>
      </c>
      <c r="E17" s="48">
        <f>SUM(D17/C17)</f>
        <v>0.55813953488372092</v>
      </c>
      <c r="F17" s="47">
        <v>76</v>
      </c>
      <c r="G17" s="48">
        <f>SUM(F17/C17)</f>
        <v>0.44186046511627908</v>
      </c>
    </row>
    <row r="18" spans="1:7" ht="32.75" x14ac:dyDescent="0.3">
      <c r="A18" s="9" t="s">
        <v>390</v>
      </c>
      <c r="B18" s="61" t="s">
        <v>389</v>
      </c>
      <c r="C18" s="64">
        <v>9</v>
      </c>
      <c r="D18" s="47">
        <v>8</v>
      </c>
      <c r="E18" s="48">
        <f>SUM(D18/C18)</f>
        <v>0.88888888888888884</v>
      </c>
      <c r="F18" s="47">
        <v>1</v>
      </c>
      <c r="G18" s="48">
        <f>SUM(F18/C18)</f>
        <v>0.1111111111111111</v>
      </c>
    </row>
    <row r="19" spans="1:7" ht="36" customHeight="1" x14ac:dyDescent="0.3">
      <c r="A19" s="9" t="s">
        <v>396</v>
      </c>
      <c r="B19" s="61" t="s">
        <v>395</v>
      </c>
      <c r="C19" s="64">
        <v>19</v>
      </c>
      <c r="D19" s="47">
        <v>9</v>
      </c>
      <c r="E19" s="48">
        <f>SUM(D19/C19)</f>
        <v>0.47368421052631576</v>
      </c>
      <c r="F19" s="47">
        <v>10</v>
      </c>
      <c r="G19" s="48">
        <f>SUM(F19/C19)</f>
        <v>0.52631578947368418</v>
      </c>
    </row>
    <row r="20" spans="1:7" ht="36" customHeight="1" x14ac:dyDescent="0.3">
      <c r="A20" s="9" t="s">
        <v>392</v>
      </c>
      <c r="B20" s="61" t="s">
        <v>391</v>
      </c>
      <c r="C20" s="64">
        <v>89</v>
      </c>
      <c r="D20" s="47">
        <v>41</v>
      </c>
      <c r="E20" s="48">
        <f>SUM(D20/C20)</f>
        <v>0.4606741573033708</v>
      </c>
      <c r="F20" s="47">
        <v>48</v>
      </c>
      <c r="G20" s="48">
        <f>SUM(F20/C20)</f>
        <v>0.5393258426966292</v>
      </c>
    </row>
    <row r="21" spans="1:7" ht="52.2" customHeight="1" x14ac:dyDescent="0.3">
      <c r="A21" s="9" t="s">
        <v>394</v>
      </c>
      <c r="B21" s="61" t="s">
        <v>393</v>
      </c>
      <c r="C21" s="64">
        <v>71</v>
      </c>
      <c r="D21" s="47">
        <v>29</v>
      </c>
      <c r="E21" s="48">
        <f t="shared" si="0"/>
        <v>0.40845070422535212</v>
      </c>
      <c r="F21" s="47">
        <v>42</v>
      </c>
      <c r="G21" s="48">
        <f t="shared" si="1"/>
        <v>0.59154929577464788</v>
      </c>
    </row>
    <row r="22" spans="1:7" ht="34.85" customHeight="1" x14ac:dyDescent="0.3">
      <c r="A22" s="9" t="s">
        <v>400</v>
      </c>
      <c r="B22" s="61" t="s">
        <v>401</v>
      </c>
      <c r="C22" s="64">
        <v>124</v>
      </c>
      <c r="D22" s="47">
        <v>69</v>
      </c>
      <c r="E22" s="48">
        <f t="shared" si="0"/>
        <v>0.55645161290322576</v>
      </c>
      <c r="F22" s="47">
        <v>55</v>
      </c>
      <c r="G22" s="48">
        <f t="shared" si="1"/>
        <v>0.44354838709677419</v>
      </c>
    </row>
    <row r="23" spans="1:7" ht="37.5" customHeight="1" x14ac:dyDescent="0.3">
      <c r="A23" s="9" t="s">
        <v>397</v>
      </c>
      <c r="B23" s="61" t="s">
        <v>398</v>
      </c>
      <c r="C23" s="64">
        <v>115</v>
      </c>
      <c r="D23" s="47">
        <v>58</v>
      </c>
      <c r="E23" s="48">
        <f t="shared" si="0"/>
        <v>0.5043478260869565</v>
      </c>
      <c r="F23" s="47">
        <v>57</v>
      </c>
      <c r="G23" s="48">
        <f t="shared" si="1"/>
        <v>0.4956521739130435</v>
      </c>
    </row>
    <row r="24" spans="1:7" ht="21.6" customHeight="1" x14ac:dyDescent="0.3">
      <c r="A24" s="9" t="s">
        <v>397</v>
      </c>
      <c r="B24" s="61" t="s">
        <v>399</v>
      </c>
      <c r="C24" s="64">
        <v>115</v>
      </c>
      <c r="D24" s="47">
        <v>58</v>
      </c>
      <c r="E24" s="48">
        <f>SUM(D24/C24)</f>
        <v>0.5043478260869565</v>
      </c>
      <c r="F24" s="47">
        <v>58</v>
      </c>
      <c r="G24" s="48">
        <f>SUM(F24/C24)</f>
        <v>0.5043478260869565</v>
      </c>
    </row>
    <row r="25" spans="1:7" x14ac:dyDescent="0.3">
      <c r="A25" s="14" t="s">
        <v>7</v>
      </c>
      <c r="B25" s="2"/>
      <c r="C25" s="1"/>
      <c r="D25" s="1"/>
      <c r="E25" s="3"/>
      <c r="F25" s="1"/>
      <c r="G25" s="3"/>
    </row>
    <row r="26" spans="1:7" x14ac:dyDescent="0.3">
      <c r="A26" s="82" t="s">
        <v>220</v>
      </c>
      <c r="B26" s="82"/>
      <c r="C26" s="82"/>
      <c r="D26" s="82"/>
      <c r="E26" s="82"/>
      <c r="F26" s="82"/>
      <c r="G26" s="82"/>
    </row>
  </sheetData>
  <mergeCells count="5">
    <mergeCell ref="A1:G1"/>
    <mergeCell ref="A3:A4"/>
    <mergeCell ref="B3:B4"/>
    <mergeCell ref="C3:G3"/>
    <mergeCell ref="A26:G26"/>
  </mergeCells>
  <phoneticPr fontId="2" type="noConversion"/>
  <pageMargins left="0.52" right="0.38"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E1AB-CF69-40FF-AE8A-F71AA5683EA7}">
  <dimension ref="A1:G23"/>
  <sheetViews>
    <sheetView view="pageBreakPreview" topLeftCell="A14" zoomScale="136" zoomScaleNormal="100" zoomScaleSheetLayoutView="136" workbookViewId="0">
      <selection activeCell="A23" sqref="A23:G23"/>
    </sheetView>
  </sheetViews>
  <sheetFormatPr defaultRowHeight="16.399999999999999" x14ac:dyDescent="0.3"/>
  <cols>
    <col min="1" max="1" width="17.5" customWidth="1"/>
    <col min="2" max="2" width="31.25" customWidth="1"/>
    <col min="3" max="3" width="12.25" customWidth="1"/>
    <col min="4" max="4" width="8.5" customWidth="1"/>
    <col min="5" max="5" width="11.75" customWidth="1"/>
    <col min="6" max="6" width="8.625" customWidth="1"/>
    <col min="7" max="7" width="12.125" customWidth="1"/>
  </cols>
  <sheetData>
    <row r="1" spans="1:7" ht="25.55" customHeight="1" x14ac:dyDescent="0.3">
      <c r="A1" s="77" t="s">
        <v>331</v>
      </c>
      <c r="B1" s="77"/>
      <c r="C1" s="77"/>
      <c r="D1" s="77"/>
      <c r="E1" s="77"/>
      <c r="F1" s="77"/>
      <c r="G1" s="77"/>
    </row>
    <row r="2" spans="1:7" ht="25.55" customHeight="1" thickBot="1" x14ac:dyDescent="0.35">
      <c r="A2" s="26"/>
      <c r="B2" s="26"/>
      <c r="C2" s="26"/>
      <c r="D2" s="26"/>
      <c r="E2" s="26"/>
      <c r="F2" s="26"/>
      <c r="G2" s="27" t="s">
        <v>292</v>
      </c>
    </row>
    <row r="3" spans="1:7" ht="23.25" customHeight="1" x14ac:dyDescent="0.3">
      <c r="A3" s="83" t="s">
        <v>2</v>
      </c>
      <c r="B3" s="85" t="s">
        <v>3</v>
      </c>
      <c r="C3" s="87" t="s">
        <v>4</v>
      </c>
      <c r="D3" s="87"/>
      <c r="E3" s="87"/>
      <c r="F3" s="87"/>
      <c r="G3" s="88"/>
    </row>
    <row r="4" spans="1:7" ht="26.2" customHeight="1" thickBot="1" x14ac:dyDescent="0.35">
      <c r="A4" s="84"/>
      <c r="B4" s="86"/>
      <c r="C4" s="22" t="s">
        <v>5</v>
      </c>
      <c r="D4" s="22" t="s">
        <v>0</v>
      </c>
      <c r="E4" s="23" t="s">
        <v>6</v>
      </c>
      <c r="F4" s="22" t="s">
        <v>1</v>
      </c>
      <c r="G4" s="24" t="s">
        <v>6</v>
      </c>
    </row>
    <row r="5" spans="1:7" ht="20.95" customHeight="1" x14ac:dyDescent="0.3">
      <c r="A5" s="60" t="s">
        <v>335</v>
      </c>
      <c r="B5" s="61" t="s">
        <v>336</v>
      </c>
      <c r="C5" s="64">
        <v>60</v>
      </c>
      <c r="D5" s="47">
        <v>39</v>
      </c>
      <c r="E5" s="48">
        <f t="shared" ref="E5:E21" si="0">SUM(D5/C5)</f>
        <v>0.65</v>
      </c>
      <c r="F5" s="47">
        <v>21</v>
      </c>
      <c r="G5" s="49">
        <f t="shared" ref="G5:G21" si="1">SUM(F5/C5)</f>
        <v>0.35</v>
      </c>
    </row>
    <row r="6" spans="1:7" ht="29.3" customHeight="1" x14ac:dyDescent="0.3">
      <c r="A6" s="60" t="s">
        <v>343</v>
      </c>
      <c r="B6" s="61" t="s">
        <v>344</v>
      </c>
      <c r="C6" s="64">
        <v>21</v>
      </c>
      <c r="D6" s="47">
        <v>14</v>
      </c>
      <c r="E6" s="48">
        <f t="shared" si="0"/>
        <v>0.66666666666666663</v>
      </c>
      <c r="F6" s="47">
        <v>7</v>
      </c>
      <c r="G6" s="49">
        <f t="shared" si="1"/>
        <v>0.33333333333333331</v>
      </c>
    </row>
    <row r="7" spans="1:7" ht="32.75" x14ac:dyDescent="0.3">
      <c r="A7" s="60" t="s">
        <v>346</v>
      </c>
      <c r="B7" s="61" t="s">
        <v>345</v>
      </c>
      <c r="C7" s="64">
        <v>18</v>
      </c>
      <c r="D7" s="47">
        <f>SUM(C7-F7)</f>
        <v>15</v>
      </c>
      <c r="E7" s="48">
        <f t="shared" si="0"/>
        <v>0.83333333333333337</v>
      </c>
      <c r="F7" s="47">
        <v>3</v>
      </c>
      <c r="G7" s="49">
        <f t="shared" si="1"/>
        <v>0.16666666666666666</v>
      </c>
    </row>
    <row r="8" spans="1:7" ht="32.75" x14ac:dyDescent="0.3">
      <c r="A8" s="60" t="s">
        <v>351</v>
      </c>
      <c r="B8" s="61" t="s">
        <v>350</v>
      </c>
      <c r="C8" s="64">
        <v>62</v>
      </c>
      <c r="D8" s="47">
        <v>34</v>
      </c>
      <c r="E8" s="48">
        <f t="shared" si="0"/>
        <v>0.54838709677419351</v>
      </c>
      <c r="F8" s="47">
        <v>28</v>
      </c>
      <c r="G8" s="49">
        <f t="shared" si="1"/>
        <v>0.45161290322580644</v>
      </c>
    </row>
    <row r="9" spans="1:7" ht="19.5" customHeight="1" x14ac:dyDescent="0.3">
      <c r="A9" s="60" t="s">
        <v>347</v>
      </c>
      <c r="B9" s="61" t="s">
        <v>348</v>
      </c>
      <c r="C9" s="65">
        <v>37</v>
      </c>
      <c r="D9" s="47">
        <f>SUM(C9-F9)</f>
        <v>22</v>
      </c>
      <c r="E9" s="48">
        <f t="shared" si="0"/>
        <v>0.59459459459459463</v>
      </c>
      <c r="F9" s="47">
        <v>15</v>
      </c>
      <c r="G9" s="49">
        <f t="shared" si="1"/>
        <v>0.40540540540540543</v>
      </c>
    </row>
    <row r="10" spans="1:7" ht="29.3" customHeight="1" x14ac:dyDescent="0.3">
      <c r="A10" s="60" t="s">
        <v>353</v>
      </c>
      <c r="B10" s="67" t="s">
        <v>352</v>
      </c>
      <c r="C10" s="65">
        <v>45</v>
      </c>
      <c r="D10" s="47">
        <v>22</v>
      </c>
      <c r="E10" s="48">
        <f t="shared" si="0"/>
        <v>0.48888888888888887</v>
      </c>
      <c r="F10" s="47">
        <v>23</v>
      </c>
      <c r="G10" s="49">
        <f t="shared" si="1"/>
        <v>0.51111111111111107</v>
      </c>
    </row>
    <row r="11" spans="1:7" ht="32.75" x14ac:dyDescent="0.3">
      <c r="A11" s="60" t="s">
        <v>353</v>
      </c>
      <c r="B11" s="61" t="s">
        <v>354</v>
      </c>
      <c r="C11" s="64">
        <v>45</v>
      </c>
      <c r="D11" s="47">
        <v>22</v>
      </c>
      <c r="E11" s="48">
        <f t="shared" si="0"/>
        <v>0.48888888888888887</v>
      </c>
      <c r="F11" s="47">
        <v>23</v>
      </c>
      <c r="G11" s="49">
        <f t="shared" si="1"/>
        <v>0.51111111111111107</v>
      </c>
    </row>
    <row r="12" spans="1:7" ht="19.5" customHeight="1" x14ac:dyDescent="0.3">
      <c r="A12" s="60" t="s">
        <v>359</v>
      </c>
      <c r="B12" s="67" t="s">
        <v>358</v>
      </c>
      <c r="C12" s="65">
        <v>129</v>
      </c>
      <c r="D12" s="47">
        <v>59</v>
      </c>
      <c r="E12" s="48">
        <f t="shared" si="0"/>
        <v>0.4573643410852713</v>
      </c>
      <c r="F12" s="47">
        <v>70</v>
      </c>
      <c r="G12" s="49">
        <f t="shared" si="1"/>
        <v>0.54263565891472865</v>
      </c>
    </row>
    <row r="13" spans="1:7" ht="21.8" customHeight="1" x14ac:dyDescent="0.3">
      <c r="A13" s="60" t="s">
        <v>355</v>
      </c>
      <c r="B13" s="67" t="s">
        <v>356</v>
      </c>
      <c r="C13" s="65">
        <v>90</v>
      </c>
      <c r="D13" s="47">
        <v>53</v>
      </c>
      <c r="E13" s="48">
        <f>SUM(D13/C13)</f>
        <v>0.58888888888888891</v>
      </c>
      <c r="F13" s="47">
        <v>37</v>
      </c>
      <c r="G13" s="49">
        <f>SUM(F13/C13)</f>
        <v>0.41111111111111109</v>
      </c>
    </row>
    <row r="14" spans="1:7" ht="22.75" customHeight="1" x14ac:dyDescent="0.3">
      <c r="A14" s="60" t="s">
        <v>355</v>
      </c>
      <c r="B14" s="61" t="s">
        <v>357</v>
      </c>
      <c r="C14" s="65">
        <v>90</v>
      </c>
      <c r="D14" s="47">
        <v>53</v>
      </c>
      <c r="E14" s="48">
        <f>SUM(D14/C14)</f>
        <v>0.58888888888888891</v>
      </c>
      <c r="F14" s="47">
        <v>37</v>
      </c>
      <c r="G14" s="49">
        <f>SUM(F14/C14)</f>
        <v>0.41111111111111109</v>
      </c>
    </row>
    <row r="15" spans="1:7" ht="20.95" customHeight="1" x14ac:dyDescent="0.3">
      <c r="A15" s="60" t="s">
        <v>338</v>
      </c>
      <c r="B15" s="61" t="s">
        <v>337</v>
      </c>
      <c r="C15" s="64">
        <v>49</v>
      </c>
      <c r="D15" s="47">
        <v>27</v>
      </c>
      <c r="E15" s="48">
        <f>SUM(D15/C15)</f>
        <v>0.55102040816326525</v>
      </c>
      <c r="F15" s="47">
        <v>22</v>
      </c>
      <c r="G15" s="49">
        <f>SUM(F15/C15)</f>
        <v>0.44897959183673469</v>
      </c>
    </row>
    <row r="16" spans="1:7" ht="22.75" customHeight="1" x14ac:dyDescent="0.3">
      <c r="A16" s="60" t="s">
        <v>362</v>
      </c>
      <c r="B16" s="61" t="s">
        <v>363</v>
      </c>
      <c r="C16" s="64">
        <v>121</v>
      </c>
      <c r="D16" s="47">
        <v>65</v>
      </c>
      <c r="E16" s="48">
        <f>SUM(D16/C16)</f>
        <v>0.53719008264462809</v>
      </c>
      <c r="F16" s="47">
        <v>56</v>
      </c>
      <c r="G16" s="49">
        <f>SUM(F16/C16)</f>
        <v>0.46280991735537191</v>
      </c>
    </row>
    <row r="17" spans="1:7" ht="20.95" customHeight="1" x14ac:dyDescent="0.3">
      <c r="A17" s="60" t="s">
        <v>340</v>
      </c>
      <c r="B17" s="61" t="s">
        <v>339</v>
      </c>
      <c r="C17" s="64">
        <v>37</v>
      </c>
      <c r="D17" s="47">
        <v>19</v>
      </c>
      <c r="E17" s="48">
        <f t="shared" si="0"/>
        <v>0.51351351351351349</v>
      </c>
      <c r="F17" s="47">
        <v>18</v>
      </c>
      <c r="G17" s="49">
        <f t="shared" si="1"/>
        <v>0.48648648648648651</v>
      </c>
    </row>
    <row r="18" spans="1:7" ht="26.2" customHeight="1" x14ac:dyDescent="0.3">
      <c r="A18" s="60" t="s">
        <v>332</v>
      </c>
      <c r="B18" s="61" t="s">
        <v>349</v>
      </c>
      <c r="C18" s="64">
        <v>122</v>
      </c>
      <c r="D18" s="47">
        <v>66</v>
      </c>
      <c r="E18" s="48">
        <f t="shared" si="0"/>
        <v>0.54098360655737709</v>
      </c>
      <c r="F18" s="47">
        <v>56</v>
      </c>
      <c r="G18" s="49">
        <f t="shared" si="1"/>
        <v>0.45901639344262296</v>
      </c>
    </row>
    <row r="19" spans="1:7" ht="27" customHeight="1" x14ac:dyDescent="0.3">
      <c r="A19" s="60" t="s">
        <v>360</v>
      </c>
      <c r="B19" s="61" t="s">
        <v>361</v>
      </c>
      <c r="C19" s="64">
        <v>74</v>
      </c>
      <c r="D19" s="47">
        <v>34</v>
      </c>
      <c r="E19" s="48">
        <f>SUM(D19/C19)</f>
        <v>0.45945945945945948</v>
      </c>
      <c r="F19" s="47">
        <v>40</v>
      </c>
      <c r="G19" s="49">
        <f>SUM(F19/C19)</f>
        <v>0.54054054054054057</v>
      </c>
    </row>
    <row r="20" spans="1:7" ht="32.75" x14ac:dyDescent="0.3">
      <c r="A20" s="60" t="s">
        <v>334</v>
      </c>
      <c r="B20" s="61" t="s">
        <v>333</v>
      </c>
      <c r="C20" s="64">
        <v>44</v>
      </c>
      <c r="D20" s="47">
        <v>27</v>
      </c>
      <c r="E20" s="48">
        <f t="shared" si="0"/>
        <v>0.61363636363636365</v>
      </c>
      <c r="F20" s="47">
        <v>17</v>
      </c>
      <c r="G20" s="49">
        <f t="shared" si="1"/>
        <v>0.38636363636363635</v>
      </c>
    </row>
    <row r="21" spans="1:7" ht="32.75" x14ac:dyDescent="0.3">
      <c r="A21" s="60" t="s">
        <v>341</v>
      </c>
      <c r="B21" s="61" t="s">
        <v>342</v>
      </c>
      <c r="C21" s="64">
        <v>122</v>
      </c>
      <c r="D21" s="47">
        <v>62</v>
      </c>
      <c r="E21" s="48">
        <f t="shared" si="0"/>
        <v>0.50819672131147542</v>
      </c>
      <c r="F21" s="47">
        <v>60</v>
      </c>
      <c r="G21" s="49">
        <f t="shared" si="1"/>
        <v>0.49180327868852458</v>
      </c>
    </row>
    <row r="22" spans="1:7" ht="27" customHeight="1" x14ac:dyDescent="0.3">
      <c r="A22" s="14" t="s">
        <v>7</v>
      </c>
      <c r="B22" s="2"/>
      <c r="C22" s="1"/>
      <c r="D22" s="1"/>
      <c r="E22" s="3"/>
      <c r="F22" s="1"/>
      <c r="G22" s="3"/>
    </row>
    <row r="23" spans="1:7" ht="128.94999999999999" customHeight="1" x14ac:dyDescent="0.3">
      <c r="A23" s="82" t="s">
        <v>441</v>
      </c>
      <c r="B23" s="82"/>
      <c r="C23" s="82"/>
      <c r="D23" s="82"/>
      <c r="E23" s="82"/>
      <c r="F23" s="82"/>
      <c r="G23" s="82"/>
    </row>
  </sheetData>
  <mergeCells count="5">
    <mergeCell ref="A1:G1"/>
    <mergeCell ref="A3:A4"/>
    <mergeCell ref="B3:B4"/>
    <mergeCell ref="C3:G3"/>
    <mergeCell ref="A23:G23"/>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4518-21C7-4457-B93C-A2966C209D38}">
  <sheetPr>
    <tabColor indexed="42"/>
  </sheetPr>
  <dimension ref="A1:L24"/>
  <sheetViews>
    <sheetView topLeftCell="A13" zoomScaleNormal="100" zoomScaleSheetLayoutView="100" workbookViewId="0">
      <selection activeCell="A26" sqref="A26"/>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2" ht="24.05" customHeight="1" x14ac:dyDescent="0.3">
      <c r="A1" s="77" t="s">
        <v>294</v>
      </c>
      <c r="B1" s="77"/>
      <c r="C1" s="77"/>
      <c r="D1" s="77"/>
      <c r="E1" s="77"/>
      <c r="F1" s="77"/>
      <c r="G1" s="77"/>
    </row>
    <row r="2" spans="1:12" ht="23.25" customHeight="1" thickBot="1" x14ac:dyDescent="0.35">
      <c r="A2" s="26"/>
      <c r="B2" s="26"/>
      <c r="C2" s="26"/>
      <c r="D2" s="26"/>
      <c r="E2" s="26"/>
      <c r="F2" s="26"/>
      <c r="G2" s="27" t="s">
        <v>292</v>
      </c>
    </row>
    <row r="3" spans="1:12" ht="24.05" customHeight="1" x14ac:dyDescent="0.3">
      <c r="A3" s="83" t="s">
        <v>2</v>
      </c>
      <c r="B3" s="85" t="s">
        <v>3</v>
      </c>
      <c r="C3" s="87" t="s">
        <v>4</v>
      </c>
      <c r="D3" s="87"/>
      <c r="E3" s="87"/>
      <c r="F3" s="87"/>
      <c r="G3" s="88"/>
      <c r="H3" s="4" t="s">
        <v>227</v>
      </c>
      <c r="I3" s="4" t="s">
        <v>0</v>
      </c>
      <c r="J3" s="4" t="s">
        <v>1</v>
      </c>
    </row>
    <row r="4" spans="1:12" ht="23.25" customHeight="1" thickBot="1" x14ac:dyDescent="0.35">
      <c r="A4" s="84"/>
      <c r="B4" s="86"/>
      <c r="C4" s="22" t="s">
        <v>5</v>
      </c>
      <c r="D4" s="22" t="s">
        <v>0</v>
      </c>
      <c r="E4" s="23" t="s">
        <v>6</v>
      </c>
      <c r="F4" s="22" t="s">
        <v>1</v>
      </c>
      <c r="G4" s="24" t="s">
        <v>6</v>
      </c>
      <c r="H4" s="1">
        <f>SUM(H5:H22)</f>
        <v>112</v>
      </c>
      <c r="I4" s="1">
        <f>SUM(I5:I22)</f>
        <v>62</v>
      </c>
      <c r="J4" s="1">
        <f>SUM(J5:J22)</f>
        <v>50</v>
      </c>
    </row>
    <row r="5" spans="1:12" ht="29.3" customHeight="1" x14ac:dyDescent="0.3">
      <c r="A5" s="60" t="s">
        <v>295</v>
      </c>
      <c r="B5" s="61" t="s">
        <v>296</v>
      </c>
      <c r="C5" s="64">
        <v>70</v>
      </c>
      <c r="D5" s="47">
        <f t="shared" ref="D5:D22" si="0">SUM(C5-F5)</f>
        <v>37</v>
      </c>
      <c r="E5" s="48">
        <f t="shared" ref="E5:E22" si="1">SUM(D5/C5)</f>
        <v>0.52857142857142858</v>
      </c>
      <c r="F5" s="47">
        <v>33</v>
      </c>
      <c r="G5" s="49">
        <f t="shared" ref="G5:G22" si="2">SUM(F5/C5)</f>
        <v>0.47142857142857142</v>
      </c>
      <c r="L5" s="3"/>
    </row>
    <row r="6" spans="1:12" ht="29.3" customHeight="1" x14ac:dyDescent="0.3">
      <c r="A6" s="60" t="s">
        <v>297</v>
      </c>
      <c r="B6" s="61" t="s">
        <v>298</v>
      </c>
      <c r="C6" s="64">
        <v>78</v>
      </c>
      <c r="D6" s="47">
        <f t="shared" si="0"/>
        <v>43</v>
      </c>
      <c r="E6" s="48">
        <f t="shared" si="1"/>
        <v>0.55128205128205132</v>
      </c>
      <c r="F6" s="47">
        <v>35</v>
      </c>
      <c r="G6" s="49">
        <f t="shared" si="2"/>
        <v>0.44871794871794873</v>
      </c>
      <c r="L6" s="3"/>
    </row>
    <row r="7" spans="1:12" ht="29.3" customHeight="1" x14ac:dyDescent="0.3">
      <c r="A7" s="60" t="s">
        <v>299</v>
      </c>
      <c r="B7" s="61" t="s">
        <v>300</v>
      </c>
      <c r="C7" s="64">
        <v>13</v>
      </c>
      <c r="D7" s="47">
        <f t="shared" si="0"/>
        <v>8</v>
      </c>
      <c r="E7" s="48">
        <f t="shared" si="1"/>
        <v>0.61538461538461542</v>
      </c>
      <c r="F7" s="47">
        <v>5</v>
      </c>
      <c r="G7" s="49">
        <f t="shared" si="2"/>
        <v>0.38461538461538464</v>
      </c>
      <c r="L7" s="3"/>
    </row>
    <row r="8" spans="1:12" ht="29.3" customHeight="1" x14ac:dyDescent="0.3">
      <c r="A8" s="60" t="s">
        <v>301</v>
      </c>
      <c r="B8" s="61" t="s">
        <v>302</v>
      </c>
      <c r="C8" s="64">
        <v>74</v>
      </c>
      <c r="D8" s="47">
        <f t="shared" si="0"/>
        <v>41</v>
      </c>
      <c r="E8" s="48">
        <f t="shared" si="1"/>
        <v>0.55405405405405406</v>
      </c>
      <c r="F8" s="47">
        <v>33</v>
      </c>
      <c r="G8" s="49">
        <f t="shared" si="2"/>
        <v>0.44594594594594594</v>
      </c>
      <c r="L8" s="3"/>
    </row>
    <row r="9" spans="1:12" ht="29.3" customHeight="1" x14ac:dyDescent="0.3">
      <c r="A9" s="60" t="s">
        <v>303</v>
      </c>
      <c r="B9" s="61" t="s">
        <v>304</v>
      </c>
      <c r="C9" s="64">
        <v>54</v>
      </c>
      <c r="D9" s="47">
        <f t="shared" si="0"/>
        <v>37</v>
      </c>
      <c r="E9" s="48">
        <f t="shared" si="1"/>
        <v>0.68518518518518523</v>
      </c>
      <c r="F9" s="47">
        <v>17</v>
      </c>
      <c r="G9" s="49">
        <f t="shared" si="2"/>
        <v>0.31481481481481483</v>
      </c>
      <c r="L9" s="3"/>
    </row>
    <row r="10" spans="1:12" ht="29.3" customHeight="1" x14ac:dyDescent="0.3">
      <c r="A10" s="60" t="s">
        <v>305</v>
      </c>
      <c r="B10" s="61" t="s">
        <v>306</v>
      </c>
      <c r="C10" s="65">
        <v>13</v>
      </c>
      <c r="D10" s="47">
        <f t="shared" si="0"/>
        <v>5</v>
      </c>
      <c r="E10" s="48">
        <f t="shared" si="1"/>
        <v>0.38461538461538464</v>
      </c>
      <c r="F10" s="47">
        <v>8</v>
      </c>
      <c r="G10" s="49">
        <f t="shared" si="2"/>
        <v>0.61538461538461542</v>
      </c>
      <c r="L10" s="3"/>
    </row>
    <row r="11" spans="1:12" ht="29.3" customHeight="1" x14ac:dyDescent="0.3">
      <c r="A11" s="60" t="s">
        <v>307</v>
      </c>
      <c r="B11" s="61" t="s">
        <v>308</v>
      </c>
      <c r="C11" s="65">
        <v>51</v>
      </c>
      <c r="D11" s="47">
        <f t="shared" si="0"/>
        <v>31</v>
      </c>
      <c r="E11" s="48">
        <f t="shared" si="1"/>
        <v>0.60784313725490191</v>
      </c>
      <c r="F11" s="47">
        <v>20</v>
      </c>
      <c r="G11" s="49">
        <f t="shared" si="2"/>
        <v>0.39215686274509803</v>
      </c>
      <c r="L11" s="3"/>
    </row>
    <row r="12" spans="1:12" ht="29.3" customHeight="1" x14ac:dyDescent="0.3">
      <c r="A12" s="60" t="s">
        <v>309</v>
      </c>
      <c r="B12" s="61" t="s">
        <v>310</v>
      </c>
      <c r="C12" s="64">
        <v>43</v>
      </c>
      <c r="D12" s="47">
        <f t="shared" si="0"/>
        <v>26</v>
      </c>
      <c r="E12" s="48">
        <f t="shared" si="1"/>
        <v>0.60465116279069764</v>
      </c>
      <c r="F12" s="47">
        <v>17</v>
      </c>
      <c r="G12" s="49">
        <f t="shared" si="2"/>
        <v>0.39534883720930231</v>
      </c>
      <c r="L12" s="3"/>
    </row>
    <row r="13" spans="1:12" ht="36" customHeight="1" x14ac:dyDescent="0.3">
      <c r="A13" s="60" t="s">
        <v>311</v>
      </c>
      <c r="B13" s="61" t="s">
        <v>312</v>
      </c>
      <c r="C13" s="64">
        <v>58</v>
      </c>
      <c r="D13" s="47">
        <f t="shared" si="0"/>
        <v>29</v>
      </c>
      <c r="E13" s="48">
        <f t="shared" si="1"/>
        <v>0.5</v>
      </c>
      <c r="F13" s="47">
        <v>29</v>
      </c>
      <c r="G13" s="49">
        <f t="shared" si="2"/>
        <v>0.5</v>
      </c>
      <c r="L13" s="3"/>
    </row>
    <row r="14" spans="1:12" ht="29.3" customHeight="1" x14ac:dyDescent="0.3">
      <c r="A14" s="60" t="s">
        <v>313</v>
      </c>
      <c r="B14" s="61" t="s">
        <v>314</v>
      </c>
      <c r="C14" s="64">
        <v>16</v>
      </c>
      <c r="D14" s="47">
        <f t="shared" si="0"/>
        <v>5</v>
      </c>
      <c r="E14" s="48">
        <f t="shared" si="1"/>
        <v>0.3125</v>
      </c>
      <c r="F14" s="47">
        <v>11</v>
      </c>
      <c r="G14" s="49">
        <f t="shared" si="2"/>
        <v>0.6875</v>
      </c>
      <c r="L14" s="3"/>
    </row>
    <row r="15" spans="1:12" ht="29.3" customHeight="1" x14ac:dyDescent="0.3">
      <c r="A15" s="60" t="s">
        <v>315</v>
      </c>
      <c r="B15" s="61" t="s">
        <v>316</v>
      </c>
      <c r="C15" s="64">
        <v>71</v>
      </c>
      <c r="D15" s="47">
        <f t="shared" si="0"/>
        <v>37</v>
      </c>
      <c r="E15" s="48">
        <f t="shared" si="1"/>
        <v>0.52112676056338025</v>
      </c>
      <c r="F15" s="47">
        <v>34</v>
      </c>
      <c r="G15" s="49">
        <f t="shared" si="2"/>
        <v>0.47887323943661969</v>
      </c>
      <c r="H15" s="1">
        <v>35</v>
      </c>
      <c r="I15" s="1">
        <v>13</v>
      </c>
      <c r="J15" s="1">
        <v>22</v>
      </c>
      <c r="L15" s="3"/>
    </row>
    <row r="16" spans="1:12" ht="29.3" customHeight="1" x14ac:dyDescent="0.3">
      <c r="A16" s="60" t="s">
        <v>317</v>
      </c>
      <c r="B16" s="61" t="s">
        <v>318</v>
      </c>
      <c r="C16" s="64">
        <v>22</v>
      </c>
      <c r="D16" s="47">
        <f t="shared" si="0"/>
        <v>12</v>
      </c>
      <c r="E16" s="48">
        <f t="shared" si="1"/>
        <v>0.54545454545454541</v>
      </c>
      <c r="F16" s="47">
        <v>10</v>
      </c>
      <c r="G16" s="49">
        <f t="shared" si="2"/>
        <v>0.45454545454545453</v>
      </c>
      <c r="L16" s="3"/>
    </row>
    <row r="17" spans="1:12" ht="29.3" customHeight="1" x14ac:dyDescent="0.3">
      <c r="A17" s="60" t="s">
        <v>319</v>
      </c>
      <c r="B17" s="61" t="s">
        <v>320</v>
      </c>
      <c r="C17" s="64">
        <v>75</v>
      </c>
      <c r="D17" s="47">
        <f t="shared" si="0"/>
        <v>46</v>
      </c>
      <c r="E17" s="48">
        <f t="shared" si="1"/>
        <v>0.61333333333333329</v>
      </c>
      <c r="F17" s="47">
        <v>29</v>
      </c>
      <c r="G17" s="49">
        <f t="shared" si="2"/>
        <v>0.38666666666666666</v>
      </c>
      <c r="L17" s="3"/>
    </row>
    <row r="18" spans="1:12" ht="29.3" customHeight="1" x14ac:dyDescent="0.3">
      <c r="A18" s="60" t="s">
        <v>321</v>
      </c>
      <c r="B18" s="61" t="s">
        <v>322</v>
      </c>
      <c r="C18" s="64">
        <v>64</v>
      </c>
      <c r="D18" s="47">
        <f t="shared" si="0"/>
        <v>44</v>
      </c>
      <c r="E18" s="48">
        <f t="shared" si="1"/>
        <v>0.6875</v>
      </c>
      <c r="F18" s="47">
        <v>20</v>
      </c>
      <c r="G18" s="49">
        <f t="shared" si="2"/>
        <v>0.3125</v>
      </c>
      <c r="L18" s="3"/>
    </row>
    <row r="19" spans="1:12" ht="29.3" customHeight="1" x14ac:dyDescent="0.3">
      <c r="A19" s="60" t="s">
        <v>323</v>
      </c>
      <c r="B19" s="61" t="s">
        <v>324</v>
      </c>
      <c r="C19" s="64">
        <v>63</v>
      </c>
      <c r="D19" s="47">
        <f t="shared" si="0"/>
        <v>35</v>
      </c>
      <c r="E19" s="48">
        <f t="shared" si="1"/>
        <v>0.55555555555555558</v>
      </c>
      <c r="F19" s="47">
        <v>28</v>
      </c>
      <c r="G19" s="49">
        <f t="shared" si="2"/>
        <v>0.44444444444444442</v>
      </c>
      <c r="L19" s="3"/>
    </row>
    <row r="20" spans="1:12" ht="29.3" customHeight="1" x14ac:dyDescent="0.3">
      <c r="A20" s="60" t="s">
        <v>325</v>
      </c>
      <c r="B20" s="61" t="s">
        <v>326</v>
      </c>
      <c r="C20" s="64">
        <v>40</v>
      </c>
      <c r="D20" s="47">
        <f t="shared" si="0"/>
        <v>22</v>
      </c>
      <c r="E20" s="48">
        <f t="shared" si="1"/>
        <v>0.55000000000000004</v>
      </c>
      <c r="F20" s="47">
        <v>18</v>
      </c>
      <c r="G20" s="49">
        <f t="shared" si="2"/>
        <v>0.45</v>
      </c>
      <c r="L20" s="3"/>
    </row>
    <row r="21" spans="1:12" ht="29.3" customHeight="1" x14ac:dyDescent="0.3">
      <c r="A21" s="60" t="s">
        <v>327</v>
      </c>
      <c r="B21" s="61" t="s">
        <v>328</v>
      </c>
      <c r="C21" s="64">
        <v>35</v>
      </c>
      <c r="D21" s="47">
        <f t="shared" si="0"/>
        <v>20</v>
      </c>
      <c r="E21" s="48">
        <f t="shared" si="1"/>
        <v>0.5714285714285714</v>
      </c>
      <c r="F21" s="47">
        <v>15</v>
      </c>
      <c r="G21" s="49">
        <f t="shared" si="2"/>
        <v>0.42857142857142855</v>
      </c>
      <c r="H21" s="1">
        <v>77</v>
      </c>
      <c r="I21" s="1">
        <v>49</v>
      </c>
      <c r="J21" s="1">
        <v>28</v>
      </c>
      <c r="L21" s="3"/>
    </row>
    <row r="22" spans="1:12" ht="29.3" customHeight="1" thickBot="1" x14ac:dyDescent="0.35">
      <c r="A22" s="62" t="s">
        <v>329</v>
      </c>
      <c r="B22" s="63" t="s">
        <v>330</v>
      </c>
      <c r="C22" s="66">
        <v>83</v>
      </c>
      <c r="D22" s="52">
        <f t="shared" si="0"/>
        <v>47</v>
      </c>
      <c r="E22" s="53">
        <f t="shared" si="1"/>
        <v>0.5662650602409639</v>
      </c>
      <c r="F22" s="52">
        <v>36</v>
      </c>
      <c r="G22" s="54">
        <f t="shared" si="2"/>
        <v>0.43373493975903615</v>
      </c>
      <c r="L22" s="3"/>
    </row>
    <row r="23" spans="1:12" ht="33.549999999999997" customHeight="1" x14ac:dyDescent="0.3">
      <c r="A23" s="14" t="s">
        <v>7</v>
      </c>
      <c r="L23" s="3"/>
    </row>
    <row r="24" spans="1:12" ht="128.30000000000001" customHeight="1" x14ac:dyDescent="0.3">
      <c r="A24" s="82" t="s">
        <v>220</v>
      </c>
      <c r="B24" s="82"/>
      <c r="C24" s="82"/>
      <c r="D24" s="82"/>
      <c r="E24" s="82"/>
      <c r="F24" s="82"/>
      <c r="G24" s="82"/>
      <c r="L24" s="3"/>
    </row>
  </sheetData>
  <mergeCells count="5">
    <mergeCell ref="A1:G1"/>
    <mergeCell ref="A3:A4"/>
    <mergeCell ref="B3:B4"/>
    <mergeCell ref="C3:G3"/>
    <mergeCell ref="A24:G24"/>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AB49-0A39-48E9-AB46-CE94EACF29DD}">
  <sheetPr>
    <tabColor indexed="42"/>
  </sheetPr>
  <dimension ref="A1:L40"/>
  <sheetViews>
    <sheetView topLeftCell="A18" zoomScaleNormal="100" zoomScaleSheetLayoutView="100" workbookViewId="0">
      <selection activeCell="B27" sqref="B27"/>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2" ht="24.05" customHeight="1" x14ac:dyDescent="0.3">
      <c r="A1" s="77" t="s">
        <v>221</v>
      </c>
      <c r="B1" s="77"/>
      <c r="C1" s="77"/>
      <c r="D1" s="77"/>
      <c r="E1" s="77"/>
      <c r="F1" s="77"/>
      <c r="G1" s="77"/>
    </row>
    <row r="2" spans="1:12" ht="23.25" customHeight="1" thickBot="1" x14ac:dyDescent="0.35">
      <c r="A2" s="26"/>
      <c r="B2" s="26"/>
      <c r="C2" s="26"/>
      <c r="D2" s="26"/>
      <c r="E2" s="26"/>
      <c r="F2" s="26"/>
      <c r="G2" s="27" t="s">
        <v>292</v>
      </c>
    </row>
    <row r="3" spans="1:12" ht="24.05" customHeight="1" x14ac:dyDescent="0.3">
      <c r="A3" s="83" t="s">
        <v>2</v>
      </c>
      <c r="B3" s="85" t="s">
        <v>3</v>
      </c>
      <c r="C3" s="87" t="s">
        <v>4</v>
      </c>
      <c r="D3" s="87"/>
      <c r="E3" s="87"/>
      <c r="F3" s="87"/>
      <c r="G3" s="88"/>
      <c r="H3" s="4" t="s">
        <v>227</v>
      </c>
      <c r="I3" s="4" t="s">
        <v>0</v>
      </c>
      <c r="J3" s="4" t="s">
        <v>1</v>
      </c>
    </row>
    <row r="4" spans="1:12" ht="23.25" customHeight="1" thickBot="1" x14ac:dyDescent="0.35">
      <c r="A4" s="84"/>
      <c r="B4" s="86"/>
      <c r="C4" s="22" t="s">
        <v>5</v>
      </c>
      <c r="D4" s="22" t="s">
        <v>0</v>
      </c>
      <c r="E4" s="23" t="s">
        <v>6</v>
      </c>
      <c r="F4" s="22" t="s">
        <v>1</v>
      </c>
      <c r="G4" s="24" t="s">
        <v>6</v>
      </c>
      <c r="H4" s="1">
        <f>SUM(H5:H38)</f>
        <v>407</v>
      </c>
      <c r="I4" s="1">
        <f>SUM(I5:I38)</f>
        <v>233</v>
      </c>
      <c r="J4" s="1">
        <f>SUM(J5:J38)</f>
        <v>174</v>
      </c>
    </row>
    <row r="5" spans="1:12" ht="29.3" customHeight="1" x14ac:dyDescent="0.3">
      <c r="A5" s="55" t="s">
        <v>228</v>
      </c>
      <c r="B5" s="56" t="s">
        <v>229</v>
      </c>
      <c r="C5" s="57">
        <v>37</v>
      </c>
      <c r="D5" s="57">
        <f>SUM(C5-F5)</f>
        <v>30</v>
      </c>
      <c r="E5" s="58">
        <f t="shared" ref="E5:E38" si="0">SUM(D5/C5)</f>
        <v>0.81081081081081086</v>
      </c>
      <c r="F5" s="57">
        <v>7</v>
      </c>
      <c r="G5" s="59">
        <f t="shared" ref="G5:G38" si="1">SUM(F5/C5)</f>
        <v>0.1891891891891892</v>
      </c>
      <c r="L5" s="3"/>
    </row>
    <row r="6" spans="1:12" ht="29.3" customHeight="1" x14ac:dyDescent="0.3">
      <c r="A6" s="45" t="s">
        <v>230</v>
      </c>
      <c r="B6" s="46" t="s">
        <v>231</v>
      </c>
      <c r="C6" s="47">
        <v>56</v>
      </c>
      <c r="D6" s="47">
        <f>SUM(C6-F6)</f>
        <v>26</v>
      </c>
      <c r="E6" s="48">
        <f t="shared" si="0"/>
        <v>0.4642857142857143</v>
      </c>
      <c r="F6" s="47">
        <v>30</v>
      </c>
      <c r="G6" s="49">
        <f t="shared" si="1"/>
        <v>0.5357142857142857</v>
      </c>
      <c r="L6" s="3"/>
    </row>
    <row r="7" spans="1:12" ht="29.3" customHeight="1" x14ac:dyDescent="0.3">
      <c r="A7" s="45" t="s">
        <v>232</v>
      </c>
      <c r="B7" s="46" t="s">
        <v>233</v>
      </c>
      <c r="C7" s="47">
        <v>31</v>
      </c>
      <c r="D7" s="47">
        <f>SUM(C7-F7)</f>
        <v>16</v>
      </c>
      <c r="E7" s="48">
        <f t="shared" si="0"/>
        <v>0.5161290322580645</v>
      </c>
      <c r="F7" s="47">
        <v>15</v>
      </c>
      <c r="G7" s="49">
        <f t="shared" si="1"/>
        <v>0.4838709677419355</v>
      </c>
      <c r="H7" s="1">
        <v>31</v>
      </c>
      <c r="I7" s="1">
        <v>16</v>
      </c>
      <c r="J7" s="1">
        <v>15</v>
      </c>
      <c r="L7" s="3"/>
    </row>
    <row r="8" spans="1:12" ht="29.3" customHeight="1" x14ac:dyDescent="0.3">
      <c r="A8" s="45" t="s">
        <v>234</v>
      </c>
      <c r="B8" s="46" t="s">
        <v>235</v>
      </c>
      <c r="C8" s="47">
        <v>38</v>
      </c>
      <c r="D8" s="47">
        <f>SUM(C8-F8)</f>
        <v>23</v>
      </c>
      <c r="E8" s="48">
        <f t="shared" si="0"/>
        <v>0.60526315789473684</v>
      </c>
      <c r="F8" s="47">
        <v>15</v>
      </c>
      <c r="G8" s="49">
        <f t="shared" si="1"/>
        <v>0.39473684210526316</v>
      </c>
      <c r="L8" s="3"/>
    </row>
    <row r="9" spans="1:12" ht="29.3" customHeight="1" x14ac:dyDescent="0.3">
      <c r="A9" s="45" t="s">
        <v>236</v>
      </c>
      <c r="B9" s="46" t="s">
        <v>237</v>
      </c>
      <c r="C9" s="47">
        <v>43</v>
      </c>
      <c r="D9" s="47">
        <f>SUM(C9-F9)</f>
        <v>29</v>
      </c>
      <c r="E9" s="48">
        <f t="shared" si="0"/>
        <v>0.67441860465116277</v>
      </c>
      <c r="F9" s="47">
        <v>14</v>
      </c>
      <c r="G9" s="49">
        <f t="shared" si="1"/>
        <v>0.32558139534883723</v>
      </c>
      <c r="L9" s="3"/>
    </row>
    <row r="10" spans="1:12" ht="29.3" customHeight="1" x14ac:dyDescent="0.3">
      <c r="A10" s="45" t="s">
        <v>238</v>
      </c>
      <c r="B10" s="46" t="s">
        <v>239</v>
      </c>
      <c r="C10" s="47">
        <v>72</v>
      </c>
      <c r="D10" s="47">
        <v>35</v>
      </c>
      <c r="E10" s="48">
        <f t="shared" si="0"/>
        <v>0.4861111111111111</v>
      </c>
      <c r="F10" s="47">
        <v>37</v>
      </c>
      <c r="G10" s="49">
        <f t="shared" si="1"/>
        <v>0.51388888888888884</v>
      </c>
      <c r="H10" s="1">
        <v>72</v>
      </c>
      <c r="I10" s="1">
        <v>35</v>
      </c>
      <c r="J10" s="1">
        <v>37</v>
      </c>
      <c r="L10" s="3"/>
    </row>
    <row r="11" spans="1:12" ht="29.3" customHeight="1" x14ac:dyDescent="0.3">
      <c r="A11" s="45" t="s">
        <v>240</v>
      </c>
      <c r="B11" s="46" t="s">
        <v>241</v>
      </c>
      <c r="C11" s="47">
        <v>38</v>
      </c>
      <c r="D11" s="47">
        <f t="shared" ref="D11:D20" si="2">SUM(C11-F11)</f>
        <v>23</v>
      </c>
      <c r="E11" s="48">
        <f t="shared" si="0"/>
        <v>0.60526315789473684</v>
      </c>
      <c r="F11" s="47">
        <v>15</v>
      </c>
      <c r="G11" s="49">
        <f t="shared" si="1"/>
        <v>0.39473684210526316</v>
      </c>
      <c r="L11" s="3"/>
    </row>
    <row r="12" spans="1:12" ht="29.3" customHeight="1" x14ac:dyDescent="0.3">
      <c r="A12" s="45" t="s">
        <v>242</v>
      </c>
      <c r="B12" s="46" t="s">
        <v>243</v>
      </c>
      <c r="C12" s="47">
        <v>56</v>
      </c>
      <c r="D12" s="47">
        <f t="shared" si="2"/>
        <v>34</v>
      </c>
      <c r="E12" s="48">
        <f t="shared" si="0"/>
        <v>0.6071428571428571</v>
      </c>
      <c r="F12" s="47">
        <v>22</v>
      </c>
      <c r="G12" s="49">
        <f t="shared" si="1"/>
        <v>0.39285714285714285</v>
      </c>
      <c r="L12" s="3"/>
    </row>
    <row r="13" spans="1:12" ht="29.3" customHeight="1" x14ac:dyDescent="0.3">
      <c r="A13" s="45" t="s">
        <v>244</v>
      </c>
      <c r="B13" s="46" t="s">
        <v>245</v>
      </c>
      <c r="C13" s="47">
        <v>54</v>
      </c>
      <c r="D13" s="47">
        <f t="shared" si="2"/>
        <v>34</v>
      </c>
      <c r="E13" s="48">
        <f t="shared" si="0"/>
        <v>0.62962962962962965</v>
      </c>
      <c r="F13" s="47">
        <v>20</v>
      </c>
      <c r="G13" s="49">
        <f t="shared" si="1"/>
        <v>0.37037037037037035</v>
      </c>
      <c r="L13" s="3"/>
    </row>
    <row r="14" spans="1:12" ht="29.3" customHeight="1" x14ac:dyDescent="0.3">
      <c r="A14" s="45" t="s">
        <v>246</v>
      </c>
      <c r="B14" s="46" t="s">
        <v>247</v>
      </c>
      <c r="C14" s="47">
        <v>12</v>
      </c>
      <c r="D14" s="47">
        <f t="shared" si="2"/>
        <v>6</v>
      </c>
      <c r="E14" s="48">
        <f t="shared" si="0"/>
        <v>0.5</v>
      </c>
      <c r="F14" s="47">
        <v>6</v>
      </c>
      <c r="G14" s="49">
        <f t="shared" si="1"/>
        <v>0.5</v>
      </c>
      <c r="L14" s="3"/>
    </row>
    <row r="15" spans="1:12" ht="29.3" customHeight="1" x14ac:dyDescent="0.3">
      <c r="A15" s="45" t="s">
        <v>248</v>
      </c>
      <c r="B15" s="46" t="s">
        <v>249</v>
      </c>
      <c r="C15" s="47">
        <v>22</v>
      </c>
      <c r="D15" s="47">
        <f t="shared" si="2"/>
        <v>15</v>
      </c>
      <c r="E15" s="48">
        <f t="shared" si="0"/>
        <v>0.68181818181818177</v>
      </c>
      <c r="F15" s="47">
        <v>7</v>
      </c>
      <c r="G15" s="49">
        <f t="shared" si="1"/>
        <v>0.31818181818181818</v>
      </c>
      <c r="L15" s="3"/>
    </row>
    <row r="16" spans="1:12" ht="29.3" customHeight="1" x14ac:dyDescent="0.3">
      <c r="A16" s="45" t="s">
        <v>248</v>
      </c>
      <c r="B16" s="46" t="s">
        <v>250</v>
      </c>
      <c r="C16" s="47">
        <v>6</v>
      </c>
      <c r="D16" s="47">
        <f t="shared" si="2"/>
        <v>5</v>
      </c>
      <c r="E16" s="48">
        <f t="shared" si="0"/>
        <v>0.83333333333333337</v>
      </c>
      <c r="F16" s="47">
        <v>1</v>
      </c>
      <c r="G16" s="49">
        <f t="shared" si="1"/>
        <v>0.16666666666666666</v>
      </c>
      <c r="L16" s="3"/>
    </row>
    <row r="17" spans="1:12" ht="29.3" customHeight="1" x14ac:dyDescent="0.3">
      <c r="A17" s="45" t="s">
        <v>251</v>
      </c>
      <c r="B17" s="46" t="s">
        <v>252</v>
      </c>
      <c r="C17" s="47">
        <v>44</v>
      </c>
      <c r="D17" s="47">
        <f t="shared" si="2"/>
        <v>28</v>
      </c>
      <c r="E17" s="48">
        <f t="shared" si="0"/>
        <v>0.63636363636363635</v>
      </c>
      <c r="F17" s="47">
        <v>16</v>
      </c>
      <c r="G17" s="49">
        <f t="shared" si="1"/>
        <v>0.36363636363636365</v>
      </c>
      <c r="L17" s="3"/>
    </row>
    <row r="18" spans="1:12" ht="29.3" customHeight="1" x14ac:dyDescent="0.3">
      <c r="A18" s="45" t="s">
        <v>253</v>
      </c>
      <c r="B18" s="46" t="s">
        <v>254</v>
      </c>
      <c r="C18" s="47">
        <v>37</v>
      </c>
      <c r="D18" s="47">
        <f t="shared" si="2"/>
        <v>28</v>
      </c>
      <c r="E18" s="48">
        <f t="shared" si="0"/>
        <v>0.7567567567567568</v>
      </c>
      <c r="F18" s="47">
        <v>9</v>
      </c>
      <c r="G18" s="49">
        <f t="shared" si="1"/>
        <v>0.24324324324324326</v>
      </c>
      <c r="L18" s="3"/>
    </row>
    <row r="19" spans="1:12" ht="29.3" customHeight="1" x14ac:dyDescent="0.3">
      <c r="A19" s="45" t="s">
        <v>253</v>
      </c>
      <c r="B19" s="46" t="s">
        <v>255</v>
      </c>
      <c r="C19" s="47">
        <v>4</v>
      </c>
      <c r="D19" s="47">
        <f t="shared" si="2"/>
        <v>3</v>
      </c>
      <c r="E19" s="48">
        <f t="shared" si="0"/>
        <v>0.75</v>
      </c>
      <c r="F19" s="47">
        <v>1</v>
      </c>
      <c r="G19" s="49">
        <f t="shared" si="1"/>
        <v>0.25</v>
      </c>
      <c r="L19" s="3"/>
    </row>
    <row r="20" spans="1:12" ht="29.3" customHeight="1" x14ac:dyDescent="0.3">
      <c r="A20" s="45" t="s">
        <v>256</v>
      </c>
      <c r="B20" s="46" t="s">
        <v>257</v>
      </c>
      <c r="C20" s="47">
        <v>38</v>
      </c>
      <c r="D20" s="47">
        <f t="shared" si="2"/>
        <v>26</v>
      </c>
      <c r="E20" s="48">
        <f t="shared" si="0"/>
        <v>0.68421052631578949</v>
      </c>
      <c r="F20" s="47">
        <v>12</v>
      </c>
      <c r="G20" s="49">
        <f t="shared" si="1"/>
        <v>0.31578947368421051</v>
      </c>
      <c r="L20" s="3"/>
    </row>
    <row r="21" spans="1:12" ht="29.3" customHeight="1" x14ac:dyDescent="0.3">
      <c r="A21" s="45" t="s">
        <v>258</v>
      </c>
      <c r="B21" s="46" t="s">
        <v>259</v>
      </c>
      <c r="C21" s="47">
        <v>48</v>
      </c>
      <c r="D21" s="47">
        <v>30</v>
      </c>
      <c r="E21" s="48">
        <f t="shared" si="0"/>
        <v>0.625</v>
      </c>
      <c r="F21" s="47">
        <v>18</v>
      </c>
      <c r="G21" s="49">
        <f t="shared" si="1"/>
        <v>0.375</v>
      </c>
      <c r="L21" s="3"/>
    </row>
    <row r="22" spans="1:12" ht="29.3" customHeight="1" x14ac:dyDescent="0.3">
      <c r="A22" s="45" t="s">
        <v>260</v>
      </c>
      <c r="B22" s="46" t="s">
        <v>261</v>
      </c>
      <c r="C22" s="47">
        <v>35</v>
      </c>
      <c r="D22" s="47">
        <v>13</v>
      </c>
      <c r="E22" s="48">
        <f t="shared" si="0"/>
        <v>0.37142857142857144</v>
      </c>
      <c r="F22" s="47">
        <v>22</v>
      </c>
      <c r="G22" s="49">
        <f t="shared" si="1"/>
        <v>0.62857142857142856</v>
      </c>
      <c r="H22" s="1">
        <v>35</v>
      </c>
      <c r="I22" s="1">
        <v>13</v>
      </c>
      <c r="J22" s="1">
        <v>22</v>
      </c>
      <c r="L22" s="3"/>
    </row>
    <row r="23" spans="1:12" ht="29.3" customHeight="1" x14ac:dyDescent="0.3">
      <c r="A23" s="45" t="s">
        <v>262</v>
      </c>
      <c r="B23" s="46" t="s">
        <v>263</v>
      </c>
      <c r="C23" s="47">
        <v>4</v>
      </c>
      <c r="D23" s="47">
        <f>SUM(C23-F23)</f>
        <v>4</v>
      </c>
      <c r="E23" s="48">
        <f t="shared" si="0"/>
        <v>1</v>
      </c>
      <c r="F23" s="47">
        <v>0</v>
      </c>
      <c r="G23" s="49">
        <f t="shared" si="1"/>
        <v>0</v>
      </c>
      <c r="L23" s="3"/>
    </row>
    <row r="24" spans="1:12" ht="29.3" customHeight="1" x14ac:dyDescent="0.3">
      <c r="A24" s="45" t="s">
        <v>264</v>
      </c>
      <c r="B24" s="46" t="s">
        <v>265</v>
      </c>
      <c r="C24" s="47">
        <v>9</v>
      </c>
      <c r="D24" s="47">
        <f>SUM(C24-F24)</f>
        <v>5</v>
      </c>
      <c r="E24" s="48">
        <f t="shared" si="0"/>
        <v>0.55555555555555558</v>
      </c>
      <c r="F24" s="47">
        <v>4</v>
      </c>
      <c r="G24" s="49">
        <f t="shared" si="1"/>
        <v>0.44444444444444442</v>
      </c>
      <c r="L24" s="3"/>
    </row>
    <row r="25" spans="1:12" ht="29.3" customHeight="1" x14ac:dyDescent="0.3">
      <c r="A25" s="45" t="s">
        <v>266</v>
      </c>
      <c r="B25" s="46" t="s">
        <v>267</v>
      </c>
      <c r="C25" s="47">
        <v>40</v>
      </c>
      <c r="D25" s="47">
        <f>SUM(C25-F25)</f>
        <v>22</v>
      </c>
      <c r="E25" s="48">
        <f t="shared" si="0"/>
        <v>0.55000000000000004</v>
      </c>
      <c r="F25" s="47">
        <v>18</v>
      </c>
      <c r="G25" s="49">
        <f t="shared" si="1"/>
        <v>0.45</v>
      </c>
      <c r="L25" s="3"/>
    </row>
    <row r="26" spans="1:12" ht="29.3" customHeight="1" x14ac:dyDescent="0.3">
      <c r="A26" s="45" t="s">
        <v>268</v>
      </c>
      <c r="B26" s="46" t="s">
        <v>269</v>
      </c>
      <c r="C26" s="47">
        <v>2</v>
      </c>
      <c r="D26" s="47">
        <f>SUM(C26-F26)</f>
        <v>2</v>
      </c>
      <c r="E26" s="48">
        <f t="shared" si="0"/>
        <v>1</v>
      </c>
      <c r="F26" s="47">
        <v>0</v>
      </c>
      <c r="G26" s="49">
        <f t="shared" si="1"/>
        <v>0</v>
      </c>
      <c r="L26" s="3"/>
    </row>
    <row r="27" spans="1:12" ht="29.3" customHeight="1" x14ac:dyDescent="0.3">
      <c r="A27" s="45" t="s">
        <v>270</v>
      </c>
      <c r="B27" s="46" t="s">
        <v>271</v>
      </c>
      <c r="C27" s="47">
        <v>8</v>
      </c>
      <c r="D27" s="47">
        <f>SUM(C27-F27)</f>
        <v>6</v>
      </c>
      <c r="E27" s="48">
        <f t="shared" si="0"/>
        <v>0.75</v>
      </c>
      <c r="F27" s="47">
        <v>2</v>
      </c>
      <c r="G27" s="49">
        <f t="shared" si="1"/>
        <v>0.25</v>
      </c>
      <c r="L27" s="3"/>
    </row>
    <row r="28" spans="1:12" ht="29.3" customHeight="1" x14ac:dyDescent="0.3">
      <c r="A28" s="45" t="s">
        <v>272</v>
      </c>
      <c r="B28" s="46" t="s">
        <v>273</v>
      </c>
      <c r="C28" s="47">
        <v>63</v>
      </c>
      <c r="D28" s="47">
        <v>37</v>
      </c>
      <c r="E28" s="48">
        <f t="shared" si="0"/>
        <v>0.58730158730158732</v>
      </c>
      <c r="F28" s="47">
        <v>26</v>
      </c>
      <c r="G28" s="49">
        <f t="shared" si="1"/>
        <v>0.41269841269841268</v>
      </c>
      <c r="L28" s="3"/>
    </row>
    <row r="29" spans="1:12" ht="29.3" customHeight="1" x14ac:dyDescent="0.3">
      <c r="A29" s="45" t="s">
        <v>272</v>
      </c>
      <c r="B29" s="46" t="s">
        <v>274</v>
      </c>
      <c r="C29" s="47">
        <v>67</v>
      </c>
      <c r="D29" s="47">
        <f>SUM(C29-F29)</f>
        <v>36</v>
      </c>
      <c r="E29" s="48">
        <f t="shared" si="0"/>
        <v>0.53731343283582089</v>
      </c>
      <c r="F29" s="47">
        <v>31</v>
      </c>
      <c r="G29" s="49">
        <f t="shared" si="1"/>
        <v>0.46268656716417911</v>
      </c>
      <c r="L29" s="3"/>
    </row>
    <row r="30" spans="1:12" ht="29.3" customHeight="1" x14ac:dyDescent="0.3">
      <c r="A30" s="45" t="s">
        <v>275</v>
      </c>
      <c r="B30" s="46" t="s">
        <v>276</v>
      </c>
      <c r="C30" s="47">
        <v>32</v>
      </c>
      <c r="D30" s="47">
        <f>SUM(C30-F30)</f>
        <v>20</v>
      </c>
      <c r="E30" s="48">
        <f t="shared" si="0"/>
        <v>0.625</v>
      </c>
      <c r="F30" s="47">
        <v>12</v>
      </c>
      <c r="G30" s="49">
        <f t="shared" si="1"/>
        <v>0.375</v>
      </c>
      <c r="L30" s="3"/>
    </row>
    <row r="31" spans="1:12" ht="29.3" customHeight="1" x14ac:dyDescent="0.3">
      <c r="A31" s="45" t="s">
        <v>277</v>
      </c>
      <c r="B31" s="46" t="s">
        <v>278</v>
      </c>
      <c r="C31" s="47">
        <v>99</v>
      </c>
      <c r="D31" s="47">
        <f>SUM(C31-F31)</f>
        <v>62</v>
      </c>
      <c r="E31" s="48">
        <f t="shared" si="0"/>
        <v>0.6262626262626263</v>
      </c>
      <c r="F31" s="47">
        <v>37</v>
      </c>
      <c r="G31" s="49">
        <f t="shared" si="1"/>
        <v>0.37373737373737376</v>
      </c>
      <c r="H31" s="1">
        <v>99</v>
      </c>
      <c r="I31" s="1">
        <v>62</v>
      </c>
      <c r="J31" s="1">
        <v>37</v>
      </c>
      <c r="L31" s="3"/>
    </row>
    <row r="32" spans="1:12" ht="29.3" customHeight="1" x14ac:dyDescent="0.3">
      <c r="A32" s="45" t="s">
        <v>279</v>
      </c>
      <c r="B32" s="46" t="s">
        <v>280</v>
      </c>
      <c r="C32" s="47">
        <v>21</v>
      </c>
      <c r="D32" s="47">
        <f>SUM(C32-F32)</f>
        <v>11</v>
      </c>
      <c r="E32" s="48">
        <f t="shared" si="0"/>
        <v>0.52380952380952384</v>
      </c>
      <c r="F32" s="47">
        <v>10</v>
      </c>
      <c r="G32" s="49">
        <f t="shared" si="1"/>
        <v>0.47619047619047616</v>
      </c>
      <c r="L32" s="3"/>
    </row>
    <row r="33" spans="1:12" ht="29.3" customHeight="1" x14ac:dyDescent="0.3">
      <c r="A33" s="45" t="s">
        <v>281</v>
      </c>
      <c r="B33" s="46" t="s">
        <v>282</v>
      </c>
      <c r="C33" s="47">
        <v>110</v>
      </c>
      <c r="D33" s="47">
        <v>67</v>
      </c>
      <c r="E33" s="48">
        <f t="shared" si="0"/>
        <v>0.60909090909090913</v>
      </c>
      <c r="F33" s="47">
        <v>43</v>
      </c>
      <c r="G33" s="49">
        <f t="shared" si="1"/>
        <v>0.39090909090909093</v>
      </c>
      <c r="L33" s="3"/>
    </row>
    <row r="34" spans="1:12" ht="29.3" customHeight="1" x14ac:dyDescent="0.3">
      <c r="A34" s="45" t="s">
        <v>283</v>
      </c>
      <c r="B34" s="46" t="s">
        <v>278</v>
      </c>
      <c r="C34" s="47">
        <v>77</v>
      </c>
      <c r="D34" s="47">
        <f>SUM(C34-F34)</f>
        <v>49</v>
      </c>
      <c r="E34" s="48">
        <f t="shared" si="0"/>
        <v>0.63636363636363635</v>
      </c>
      <c r="F34" s="47">
        <v>28</v>
      </c>
      <c r="G34" s="49">
        <f t="shared" si="1"/>
        <v>0.36363636363636365</v>
      </c>
      <c r="H34" s="1">
        <v>77</v>
      </c>
      <c r="I34" s="1">
        <v>49</v>
      </c>
      <c r="J34" s="1">
        <v>28</v>
      </c>
      <c r="L34" s="3"/>
    </row>
    <row r="35" spans="1:12" ht="29.3" customHeight="1" x14ac:dyDescent="0.3">
      <c r="A35" s="45" t="s">
        <v>284</v>
      </c>
      <c r="B35" s="46" t="s">
        <v>285</v>
      </c>
      <c r="C35" s="47">
        <v>101</v>
      </c>
      <c r="D35" s="47">
        <v>60</v>
      </c>
      <c r="E35" s="48">
        <f t="shared" si="0"/>
        <v>0.59405940594059403</v>
      </c>
      <c r="F35" s="47">
        <v>41</v>
      </c>
      <c r="G35" s="49">
        <f t="shared" si="1"/>
        <v>0.40594059405940597</v>
      </c>
      <c r="L35" s="3"/>
    </row>
    <row r="36" spans="1:12" ht="29.3" customHeight="1" x14ac:dyDescent="0.3">
      <c r="A36" s="45" t="s">
        <v>284</v>
      </c>
      <c r="B36" s="46" t="s">
        <v>286</v>
      </c>
      <c r="C36" s="47">
        <v>93</v>
      </c>
      <c r="D36" s="47">
        <f>SUM(C36-F36)</f>
        <v>58</v>
      </c>
      <c r="E36" s="48">
        <f t="shared" si="0"/>
        <v>0.62365591397849462</v>
      </c>
      <c r="F36" s="47">
        <v>35</v>
      </c>
      <c r="G36" s="49">
        <f t="shared" si="1"/>
        <v>0.37634408602150538</v>
      </c>
      <c r="H36" s="1">
        <v>93</v>
      </c>
      <c r="I36" s="1">
        <v>58</v>
      </c>
      <c r="J36" s="1">
        <v>35</v>
      </c>
      <c r="L36" s="3"/>
    </row>
    <row r="37" spans="1:12" ht="29.3" customHeight="1" x14ac:dyDescent="0.3">
      <c r="A37" s="45" t="s">
        <v>287</v>
      </c>
      <c r="B37" s="46" t="s">
        <v>288</v>
      </c>
      <c r="C37" s="47">
        <v>38</v>
      </c>
      <c r="D37" s="47">
        <f>SUM(C37-F37)</f>
        <v>12</v>
      </c>
      <c r="E37" s="48">
        <f t="shared" si="0"/>
        <v>0.31578947368421051</v>
      </c>
      <c r="F37" s="47">
        <v>26</v>
      </c>
      <c r="G37" s="49">
        <f t="shared" si="1"/>
        <v>0.68421052631578949</v>
      </c>
      <c r="L37" s="3"/>
    </row>
    <row r="38" spans="1:12" ht="39.799999999999997" customHeight="1" thickBot="1" x14ac:dyDescent="0.35">
      <c r="A38" s="50" t="s">
        <v>289</v>
      </c>
      <c r="B38" s="51" t="s">
        <v>290</v>
      </c>
      <c r="C38" s="52">
        <v>73</v>
      </c>
      <c r="D38" s="52">
        <f>SUM(C38-F38)</f>
        <v>41</v>
      </c>
      <c r="E38" s="53">
        <f t="shared" si="0"/>
        <v>0.56164383561643838</v>
      </c>
      <c r="F38" s="52">
        <v>32</v>
      </c>
      <c r="G38" s="54">
        <f t="shared" si="1"/>
        <v>0.43835616438356162</v>
      </c>
      <c r="L38" s="3"/>
    </row>
    <row r="39" spans="1:12" ht="33.549999999999997" customHeight="1" x14ac:dyDescent="0.3">
      <c r="A39" s="14" t="s">
        <v>7</v>
      </c>
      <c r="L39" s="3"/>
    </row>
    <row r="40" spans="1:12" ht="128.30000000000001" customHeight="1" x14ac:dyDescent="0.3">
      <c r="A40" s="82" t="s">
        <v>291</v>
      </c>
      <c r="B40" s="82"/>
      <c r="C40" s="82"/>
      <c r="D40" s="82"/>
      <c r="E40" s="82"/>
      <c r="F40" s="82"/>
      <c r="G40" s="82"/>
      <c r="L40" s="3"/>
    </row>
  </sheetData>
  <mergeCells count="5">
    <mergeCell ref="A1:G1"/>
    <mergeCell ref="A3:A4"/>
    <mergeCell ref="B3:B4"/>
    <mergeCell ref="C3:G3"/>
    <mergeCell ref="A40:G40"/>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BB2-5B1B-4049-9283-BD2AECDBE758}">
  <sheetPr>
    <tabColor indexed="42"/>
  </sheetPr>
  <dimension ref="A1:J33"/>
  <sheetViews>
    <sheetView zoomScaleNormal="100" zoomScaleSheetLayoutView="100" workbookViewId="0">
      <selection activeCell="H1" sqref="H1:J65536"/>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0" ht="19.5" customHeight="1" x14ac:dyDescent="0.3">
      <c r="A1" s="77" t="s">
        <v>226</v>
      </c>
      <c r="B1" s="77"/>
      <c r="C1" s="77"/>
      <c r="D1" s="77"/>
      <c r="E1" s="77"/>
      <c r="F1" s="77"/>
      <c r="G1" s="77"/>
    </row>
    <row r="2" spans="1:10" ht="19.5" customHeight="1" thickBot="1" x14ac:dyDescent="0.35">
      <c r="A2" s="26"/>
      <c r="B2" s="26"/>
      <c r="C2" s="26"/>
      <c r="D2" s="26"/>
      <c r="E2" s="26"/>
      <c r="F2" s="26"/>
      <c r="G2" s="27" t="s">
        <v>293</v>
      </c>
    </row>
    <row r="3" spans="1:10" ht="22.75" customHeight="1" x14ac:dyDescent="0.3">
      <c r="A3" s="83" t="s">
        <v>2</v>
      </c>
      <c r="B3" s="85" t="s">
        <v>3</v>
      </c>
      <c r="C3" s="87" t="s">
        <v>4</v>
      </c>
      <c r="D3" s="87"/>
      <c r="E3" s="87"/>
      <c r="F3" s="87"/>
      <c r="G3" s="88"/>
      <c r="H3" s="4" t="s">
        <v>227</v>
      </c>
      <c r="I3" s="4" t="s">
        <v>0</v>
      </c>
      <c r="J3" s="4" t="s">
        <v>1</v>
      </c>
    </row>
    <row r="4" spans="1:10" ht="18.350000000000001" thickBot="1" x14ac:dyDescent="0.35">
      <c r="A4" s="84"/>
      <c r="B4" s="86"/>
      <c r="C4" s="22" t="s">
        <v>5</v>
      </c>
      <c r="D4" s="22" t="s">
        <v>0</v>
      </c>
      <c r="E4" s="23" t="s">
        <v>6</v>
      </c>
      <c r="F4" s="22" t="s">
        <v>1</v>
      </c>
      <c r="G4" s="24" t="s">
        <v>6</v>
      </c>
      <c r="H4" s="1">
        <f>SUM(H5:H31)</f>
        <v>233</v>
      </c>
      <c r="I4" s="1">
        <f>SUM(I5:I31)</f>
        <v>134</v>
      </c>
      <c r="J4" s="1">
        <f>SUM(J5:J31)</f>
        <v>99</v>
      </c>
    </row>
    <row r="5" spans="1:10" ht="38.950000000000003" customHeight="1" x14ac:dyDescent="0.3">
      <c r="A5" s="40">
        <v>43105</v>
      </c>
      <c r="B5" s="9" t="s">
        <v>127</v>
      </c>
      <c r="C5" s="10">
        <v>29</v>
      </c>
      <c r="D5" s="10">
        <v>20</v>
      </c>
      <c r="E5" s="11">
        <f t="shared" ref="E5:E12" si="0">SUM(D5/C5)*100%</f>
        <v>0.68965517241379315</v>
      </c>
      <c r="F5" s="10">
        <v>9</v>
      </c>
      <c r="G5" s="12">
        <f t="shared" ref="G5:G12" si="1">SUM(F5/C5)*100%</f>
        <v>0.31034482758620691</v>
      </c>
    </row>
    <row r="6" spans="1:10" ht="38.950000000000003" customHeight="1" x14ac:dyDescent="0.3">
      <c r="A6" s="40">
        <v>43110</v>
      </c>
      <c r="B6" s="9" t="s">
        <v>129</v>
      </c>
      <c r="C6" s="10">
        <v>41</v>
      </c>
      <c r="D6" s="10">
        <v>27</v>
      </c>
      <c r="E6" s="11">
        <f t="shared" si="0"/>
        <v>0.65853658536585369</v>
      </c>
      <c r="F6" s="10">
        <v>14</v>
      </c>
      <c r="G6" s="12">
        <f t="shared" si="1"/>
        <v>0.34146341463414637</v>
      </c>
    </row>
    <row r="7" spans="1:10" ht="60.75" customHeight="1" x14ac:dyDescent="0.3">
      <c r="A7" s="40">
        <v>43112</v>
      </c>
      <c r="B7" s="9" t="s">
        <v>128</v>
      </c>
      <c r="C7" s="10">
        <v>41</v>
      </c>
      <c r="D7" s="10">
        <v>30</v>
      </c>
      <c r="E7" s="11">
        <f t="shared" si="0"/>
        <v>0.73170731707317072</v>
      </c>
      <c r="F7" s="10">
        <v>11</v>
      </c>
      <c r="G7" s="12">
        <f t="shared" si="1"/>
        <v>0.26829268292682928</v>
      </c>
    </row>
    <row r="8" spans="1:10" ht="41.25" customHeight="1" x14ac:dyDescent="0.3">
      <c r="A8" s="40">
        <v>43181</v>
      </c>
      <c r="B8" s="9" t="s">
        <v>131</v>
      </c>
      <c r="C8" s="10">
        <v>31</v>
      </c>
      <c r="D8" s="10">
        <v>15</v>
      </c>
      <c r="E8" s="11">
        <f t="shared" si="0"/>
        <v>0.4838709677419355</v>
      </c>
      <c r="F8" s="10">
        <v>16</v>
      </c>
      <c r="G8" s="12">
        <f t="shared" si="1"/>
        <v>0.5161290322580645</v>
      </c>
    </row>
    <row r="9" spans="1:10" ht="24.75" customHeight="1" x14ac:dyDescent="0.3">
      <c r="A9" s="40">
        <v>43193</v>
      </c>
      <c r="B9" s="9" t="s">
        <v>123</v>
      </c>
      <c r="C9" s="10">
        <v>77</v>
      </c>
      <c r="D9" s="10">
        <v>43</v>
      </c>
      <c r="E9" s="11">
        <f t="shared" si="0"/>
        <v>0.55844155844155841</v>
      </c>
      <c r="F9" s="10">
        <v>34</v>
      </c>
      <c r="G9" s="12">
        <f t="shared" si="1"/>
        <v>0.44155844155844154</v>
      </c>
    </row>
    <row r="10" spans="1:10" ht="24.75" customHeight="1" x14ac:dyDescent="0.3">
      <c r="A10" s="40">
        <v>43209</v>
      </c>
      <c r="B10" s="9" t="s">
        <v>108</v>
      </c>
      <c r="C10" s="10">
        <v>33</v>
      </c>
      <c r="D10" s="10">
        <v>21</v>
      </c>
      <c r="E10" s="11">
        <f t="shared" si="0"/>
        <v>0.63636363636363635</v>
      </c>
      <c r="F10" s="10">
        <v>12</v>
      </c>
      <c r="G10" s="12">
        <f t="shared" si="1"/>
        <v>0.36363636363636365</v>
      </c>
    </row>
    <row r="11" spans="1:10" ht="24.75" customHeight="1" x14ac:dyDescent="0.3">
      <c r="A11" s="40">
        <v>43223</v>
      </c>
      <c r="B11" s="9" t="s">
        <v>126</v>
      </c>
      <c r="C11" s="10">
        <v>64</v>
      </c>
      <c r="D11" s="10">
        <v>39</v>
      </c>
      <c r="E11" s="11">
        <f t="shared" si="0"/>
        <v>0.609375</v>
      </c>
      <c r="F11" s="10">
        <v>25</v>
      </c>
      <c r="G11" s="12">
        <f t="shared" si="1"/>
        <v>0.390625</v>
      </c>
    </row>
    <row r="12" spans="1:10" ht="33.549999999999997" customHeight="1" x14ac:dyDescent="0.3">
      <c r="A12" s="40">
        <v>43230</v>
      </c>
      <c r="B12" s="9" t="s">
        <v>118</v>
      </c>
      <c r="C12" s="10">
        <v>57</v>
      </c>
      <c r="D12" s="10">
        <v>42</v>
      </c>
      <c r="E12" s="11">
        <f t="shared" si="0"/>
        <v>0.73684210526315785</v>
      </c>
      <c r="F12" s="10">
        <v>15</v>
      </c>
      <c r="G12" s="12">
        <f t="shared" si="1"/>
        <v>0.26315789473684209</v>
      </c>
    </row>
    <row r="13" spans="1:10" ht="24.75" customHeight="1" x14ac:dyDescent="0.3">
      <c r="A13" s="40">
        <v>43266</v>
      </c>
      <c r="B13" s="9" t="s">
        <v>109</v>
      </c>
      <c r="C13" s="10">
        <v>24</v>
      </c>
      <c r="D13" s="10">
        <v>13</v>
      </c>
      <c r="E13" s="11">
        <f t="shared" ref="E13:E31" si="2">SUM(D13/C13)*100%</f>
        <v>0.54166666666666663</v>
      </c>
      <c r="F13" s="10">
        <v>11</v>
      </c>
      <c r="G13" s="12">
        <f t="shared" ref="G13:G31" si="3">SUM(F13/C13)*100%</f>
        <v>0.45833333333333331</v>
      </c>
    </row>
    <row r="14" spans="1:10" ht="24.75" customHeight="1" x14ac:dyDescent="0.3">
      <c r="A14" s="40">
        <v>43300</v>
      </c>
      <c r="B14" s="9" t="s">
        <v>119</v>
      </c>
      <c r="C14" s="10">
        <v>45</v>
      </c>
      <c r="D14" s="10">
        <v>26</v>
      </c>
      <c r="E14" s="11">
        <f t="shared" si="2"/>
        <v>0.57777777777777772</v>
      </c>
      <c r="F14" s="10">
        <v>19</v>
      </c>
      <c r="G14" s="12">
        <f t="shared" si="3"/>
        <v>0.42222222222222222</v>
      </c>
      <c r="H14" s="1">
        <f>C14</f>
        <v>45</v>
      </c>
      <c r="I14" s="1">
        <f>D14</f>
        <v>26</v>
      </c>
      <c r="J14" s="1">
        <f>F14</f>
        <v>19</v>
      </c>
    </row>
    <row r="15" spans="1:10" ht="24.75" customHeight="1" x14ac:dyDescent="0.3">
      <c r="A15" s="40">
        <v>43301</v>
      </c>
      <c r="B15" s="9" t="s">
        <v>120</v>
      </c>
      <c r="C15" s="10">
        <v>23</v>
      </c>
      <c r="D15" s="10">
        <v>9</v>
      </c>
      <c r="E15" s="11">
        <f t="shared" si="2"/>
        <v>0.39130434782608697</v>
      </c>
      <c r="F15" s="10">
        <v>14</v>
      </c>
      <c r="G15" s="12">
        <f t="shared" si="3"/>
        <v>0.60869565217391308</v>
      </c>
      <c r="H15" s="1">
        <f>C15</f>
        <v>23</v>
      </c>
      <c r="I15" s="1">
        <f>D15</f>
        <v>9</v>
      </c>
      <c r="J15" s="1">
        <f>F15</f>
        <v>14</v>
      </c>
    </row>
    <row r="16" spans="1:10" ht="24.75" customHeight="1" x14ac:dyDescent="0.3">
      <c r="A16" s="40">
        <v>43313</v>
      </c>
      <c r="B16" s="9" t="s">
        <v>130</v>
      </c>
      <c r="C16" s="10">
        <v>58</v>
      </c>
      <c r="D16" s="10">
        <v>29</v>
      </c>
      <c r="E16" s="11">
        <f t="shared" si="2"/>
        <v>0.5</v>
      </c>
      <c r="F16" s="10">
        <v>29</v>
      </c>
      <c r="G16" s="12">
        <f t="shared" si="3"/>
        <v>0.5</v>
      </c>
    </row>
    <row r="17" spans="1:10" ht="24.75" customHeight="1" x14ac:dyDescent="0.3">
      <c r="A17" s="40">
        <v>43322</v>
      </c>
      <c r="B17" s="9" t="s">
        <v>133</v>
      </c>
      <c r="C17" s="10">
        <v>132</v>
      </c>
      <c r="D17" s="10">
        <v>79</v>
      </c>
      <c r="E17" s="11">
        <f t="shared" si="2"/>
        <v>0.59848484848484851</v>
      </c>
      <c r="F17" s="10">
        <v>53</v>
      </c>
      <c r="G17" s="12">
        <f t="shared" si="3"/>
        <v>0.40151515151515149</v>
      </c>
      <c r="H17" s="1">
        <f>C17</f>
        <v>132</v>
      </c>
      <c r="I17" s="1">
        <f>D17</f>
        <v>79</v>
      </c>
      <c r="J17" s="1">
        <f>F17</f>
        <v>53</v>
      </c>
    </row>
    <row r="18" spans="1:10" ht="24.75" customHeight="1" x14ac:dyDescent="0.3">
      <c r="A18" s="40">
        <v>43329</v>
      </c>
      <c r="B18" s="9" t="s">
        <v>115</v>
      </c>
      <c r="C18" s="10">
        <v>107</v>
      </c>
      <c r="D18" s="10">
        <v>59</v>
      </c>
      <c r="E18" s="11">
        <f t="shared" si="2"/>
        <v>0.55140186915887845</v>
      </c>
      <c r="F18" s="10">
        <v>48</v>
      </c>
      <c r="G18" s="12">
        <f t="shared" si="3"/>
        <v>0.44859813084112149</v>
      </c>
    </row>
    <row r="19" spans="1:10" ht="24.75" customHeight="1" x14ac:dyDescent="0.3">
      <c r="A19" s="40">
        <v>43343</v>
      </c>
      <c r="B19" s="9" t="s">
        <v>121</v>
      </c>
      <c r="C19" s="10">
        <v>146</v>
      </c>
      <c r="D19" s="10">
        <v>88</v>
      </c>
      <c r="E19" s="11">
        <f t="shared" si="2"/>
        <v>0.60273972602739723</v>
      </c>
      <c r="F19" s="10">
        <v>58</v>
      </c>
      <c r="G19" s="12">
        <f t="shared" si="3"/>
        <v>0.39726027397260272</v>
      </c>
    </row>
    <row r="20" spans="1:10" ht="24.75" customHeight="1" x14ac:dyDescent="0.3">
      <c r="A20" s="40">
        <v>43348</v>
      </c>
      <c r="B20" s="9" t="s">
        <v>112</v>
      </c>
      <c r="C20" s="10">
        <v>88</v>
      </c>
      <c r="D20" s="10">
        <v>54</v>
      </c>
      <c r="E20" s="11">
        <f t="shared" si="2"/>
        <v>0.61363636363636365</v>
      </c>
      <c r="F20" s="10">
        <v>34</v>
      </c>
      <c r="G20" s="12">
        <f t="shared" si="3"/>
        <v>0.38636363636363635</v>
      </c>
    </row>
    <row r="21" spans="1:10" ht="24.75" customHeight="1" x14ac:dyDescent="0.3">
      <c r="A21" s="40">
        <v>43348</v>
      </c>
      <c r="B21" s="9" t="s">
        <v>114</v>
      </c>
      <c r="C21" s="10">
        <v>155</v>
      </c>
      <c r="D21" s="10">
        <v>95</v>
      </c>
      <c r="E21" s="11">
        <f t="shared" si="2"/>
        <v>0.61290322580645162</v>
      </c>
      <c r="F21" s="10">
        <v>60</v>
      </c>
      <c r="G21" s="12">
        <f t="shared" si="3"/>
        <v>0.38709677419354838</v>
      </c>
    </row>
    <row r="22" spans="1:10" ht="24.75" customHeight="1" x14ac:dyDescent="0.3">
      <c r="A22" s="40">
        <v>43353</v>
      </c>
      <c r="B22" s="9" t="s">
        <v>125</v>
      </c>
      <c r="C22" s="10">
        <v>35</v>
      </c>
      <c r="D22" s="10">
        <v>21</v>
      </c>
      <c r="E22" s="11">
        <f t="shared" si="2"/>
        <v>0.6</v>
      </c>
      <c r="F22" s="10">
        <v>14</v>
      </c>
      <c r="G22" s="12">
        <f t="shared" si="3"/>
        <v>0.4</v>
      </c>
    </row>
    <row r="23" spans="1:10" ht="24.75" customHeight="1" x14ac:dyDescent="0.3">
      <c r="A23" s="40">
        <v>43371</v>
      </c>
      <c r="B23" s="9" t="s">
        <v>110</v>
      </c>
      <c r="C23" s="10">
        <v>24</v>
      </c>
      <c r="D23" s="10">
        <v>18</v>
      </c>
      <c r="E23" s="11">
        <f t="shared" si="2"/>
        <v>0.75</v>
      </c>
      <c r="F23" s="10">
        <v>6</v>
      </c>
      <c r="G23" s="12">
        <f t="shared" si="3"/>
        <v>0.25</v>
      </c>
    </row>
    <row r="24" spans="1:10" ht="24.75" customHeight="1" x14ac:dyDescent="0.3">
      <c r="A24" s="40">
        <v>43382</v>
      </c>
      <c r="B24" s="9" t="s">
        <v>132</v>
      </c>
      <c r="C24" s="10">
        <v>25</v>
      </c>
      <c r="D24" s="10">
        <v>5</v>
      </c>
      <c r="E24" s="11">
        <f t="shared" si="2"/>
        <v>0.2</v>
      </c>
      <c r="F24" s="10">
        <v>20</v>
      </c>
      <c r="G24" s="12">
        <f t="shared" si="3"/>
        <v>0.8</v>
      </c>
    </row>
    <row r="25" spans="1:10" ht="24.75" customHeight="1" x14ac:dyDescent="0.3">
      <c r="A25" s="40">
        <v>43403</v>
      </c>
      <c r="B25" s="9" t="s">
        <v>124</v>
      </c>
      <c r="C25" s="10">
        <v>33</v>
      </c>
      <c r="D25" s="10">
        <v>26</v>
      </c>
      <c r="E25" s="11">
        <f t="shared" si="2"/>
        <v>0.78787878787878785</v>
      </c>
      <c r="F25" s="10">
        <v>7</v>
      </c>
      <c r="G25" s="12">
        <f t="shared" si="3"/>
        <v>0.21212121212121213</v>
      </c>
    </row>
    <row r="26" spans="1:10" ht="24.75" customHeight="1" x14ac:dyDescent="0.3">
      <c r="A26" s="40">
        <v>43403</v>
      </c>
      <c r="B26" s="9" t="s">
        <v>122</v>
      </c>
      <c r="C26" s="10">
        <v>22</v>
      </c>
      <c r="D26" s="10">
        <v>13</v>
      </c>
      <c r="E26" s="11">
        <f t="shared" si="2"/>
        <v>0.59090909090909094</v>
      </c>
      <c r="F26" s="10">
        <v>9</v>
      </c>
      <c r="G26" s="12">
        <f t="shared" si="3"/>
        <v>0.40909090909090912</v>
      </c>
    </row>
    <row r="27" spans="1:10" ht="24.75" customHeight="1" x14ac:dyDescent="0.3">
      <c r="A27" s="40">
        <v>43404</v>
      </c>
      <c r="B27" s="9" t="s">
        <v>116</v>
      </c>
      <c r="C27" s="10">
        <v>62</v>
      </c>
      <c r="D27" s="10">
        <v>40</v>
      </c>
      <c r="E27" s="11">
        <f t="shared" si="2"/>
        <v>0.64516129032258063</v>
      </c>
      <c r="F27" s="10">
        <v>22</v>
      </c>
      <c r="G27" s="12">
        <f t="shared" si="3"/>
        <v>0.35483870967741937</v>
      </c>
    </row>
    <row r="28" spans="1:10" ht="24.75" customHeight="1" x14ac:dyDescent="0.3">
      <c r="A28" s="40">
        <v>43424</v>
      </c>
      <c r="B28" s="9" t="s">
        <v>111</v>
      </c>
      <c r="C28" s="10">
        <v>14</v>
      </c>
      <c r="D28" s="10">
        <v>11</v>
      </c>
      <c r="E28" s="11">
        <f t="shared" si="2"/>
        <v>0.7857142857142857</v>
      </c>
      <c r="F28" s="10">
        <v>3</v>
      </c>
      <c r="G28" s="12">
        <f t="shared" si="3"/>
        <v>0.21428571428571427</v>
      </c>
    </row>
    <row r="29" spans="1:10" ht="24.75" customHeight="1" x14ac:dyDescent="0.3">
      <c r="A29" s="40">
        <v>43431</v>
      </c>
      <c r="B29" s="9" t="s">
        <v>134</v>
      </c>
      <c r="C29" s="10">
        <v>10</v>
      </c>
      <c r="D29" s="10">
        <v>6</v>
      </c>
      <c r="E29" s="11">
        <f t="shared" si="2"/>
        <v>0.6</v>
      </c>
      <c r="F29" s="10">
        <v>4</v>
      </c>
      <c r="G29" s="12">
        <f t="shared" si="3"/>
        <v>0.4</v>
      </c>
    </row>
    <row r="30" spans="1:10" ht="33.549999999999997" customHeight="1" x14ac:dyDescent="0.3">
      <c r="A30" s="40">
        <v>43444</v>
      </c>
      <c r="B30" s="9" t="s">
        <v>113</v>
      </c>
      <c r="C30" s="10">
        <v>70</v>
      </c>
      <c r="D30" s="10">
        <v>35</v>
      </c>
      <c r="E30" s="11">
        <f t="shared" si="2"/>
        <v>0.5</v>
      </c>
      <c r="F30" s="10">
        <v>35</v>
      </c>
      <c r="G30" s="12">
        <f t="shared" si="3"/>
        <v>0.5</v>
      </c>
    </row>
    <row r="31" spans="1:10" ht="24.75" customHeight="1" thickBot="1" x14ac:dyDescent="0.35">
      <c r="A31" s="44">
        <v>43400</v>
      </c>
      <c r="B31" s="17" t="s">
        <v>117</v>
      </c>
      <c r="C31" s="18">
        <v>33</v>
      </c>
      <c r="D31" s="18">
        <v>20</v>
      </c>
      <c r="E31" s="19">
        <f t="shared" si="2"/>
        <v>0.60606060606060608</v>
      </c>
      <c r="F31" s="18">
        <v>13</v>
      </c>
      <c r="G31" s="20">
        <f t="shared" si="3"/>
        <v>0.39393939393939392</v>
      </c>
      <c r="H31" s="1">
        <f>C31</f>
        <v>33</v>
      </c>
      <c r="I31" s="1">
        <f>D31</f>
        <v>20</v>
      </c>
      <c r="J31" s="1">
        <f>F31</f>
        <v>13</v>
      </c>
    </row>
    <row r="32" spans="1:10" ht="20.95" customHeight="1" x14ac:dyDescent="0.3">
      <c r="A32" s="14" t="s">
        <v>7</v>
      </c>
      <c r="J32" s="3"/>
    </row>
    <row r="33" spans="1:10" ht="121.75" customHeight="1" x14ac:dyDescent="0.3">
      <c r="A33" s="82" t="s">
        <v>220</v>
      </c>
      <c r="B33" s="82"/>
      <c r="C33" s="82"/>
      <c r="D33" s="82"/>
      <c r="E33" s="82"/>
      <c r="F33" s="82"/>
      <c r="G33" s="82"/>
      <c r="J33" s="3"/>
    </row>
  </sheetData>
  <mergeCells count="5">
    <mergeCell ref="A1:G1"/>
    <mergeCell ref="A3:A4"/>
    <mergeCell ref="B3:B4"/>
    <mergeCell ref="C3:G3"/>
    <mergeCell ref="A33:G33"/>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2F56B-9EE8-4DEC-86E6-ED08BFBCF19E}">
  <sheetPr>
    <tabColor indexed="42"/>
  </sheetPr>
  <dimension ref="A1:J20"/>
  <sheetViews>
    <sheetView zoomScaleNormal="100" zoomScaleSheetLayoutView="100" workbookViewId="0">
      <selection activeCell="B15" sqref="B15"/>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0" ht="18.350000000000001" x14ac:dyDescent="0.3">
      <c r="A1" s="77" t="s">
        <v>225</v>
      </c>
      <c r="B1" s="77"/>
      <c r="C1" s="77"/>
      <c r="D1" s="77"/>
      <c r="E1" s="77"/>
      <c r="F1" s="77"/>
      <c r="G1" s="77"/>
      <c r="J1" s="3"/>
    </row>
    <row r="2" spans="1:10" ht="19" thickBot="1" x14ac:dyDescent="0.35">
      <c r="A2" s="26"/>
      <c r="B2" s="26"/>
      <c r="C2" s="26"/>
      <c r="D2" s="26"/>
      <c r="E2" s="26"/>
      <c r="F2" s="26"/>
      <c r="G2" s="27" t="s">
        <v>293</v>
      </c>
      <c r="J2" s="3"/>
    </row>
    <row r="3" spans="1:10" ht="17.7" x14ac:dyDescent="0.3">
      <c r="A3" s="83" t="s">
        <v>2</v>
      </c>
      <c r="B3" s="85" t="s">
        <v>3</v>
      </c>
      <c r="C3" s="87" t="s">
        <v>4</v>
      </c>
      <c r="D3" s="87"/>
      <c r="E3" s="87"/>
      <c r="F3" s="87"/>
      <c r="G3" s="88"/>
      <c r="H3" s="4" t="s">
        <v>227</v>
      </c>
      <c r="I3" s="4" t="s">
        <v>0</v>
      </c>
      <c r="J3" s="4" t="s">
        <v>1</v>
      </c>
    </row>
    <row r="4" spans="1:10" ht="18.350000000000001" thickBot="1" x14ac:dyDescent="0.35">
      <c r="A4" s="84"/>
      <c r="B4" s="86"/>
      <c r="C4" s="22" t="s">
        <v>5</v>
      </c>
      <c r="D4" s="22" t="s">
        <v>0</v>
      </c>
      <c r="E4" s="23" t="s">
        <v>6</v>
      </c>
      <c r="F4" s="22" t="s">
        <v>1</v>
      </c>
      <c r="G4" s="24" t="s">
        <v>6</v>
      </c>
      <c r="H4" s="1">
        <f>SUM(H5:H17)</f>
        <v>206</v>
      </c>
      <c r="I4" s="1">
        <f>SUM(I5:I17)</f>
        <v>118</v>
      </c>
      <c r="J4" s="1">
        <f>SUM(J5:J17)</f>
        <v>88</v>
      </c>
    </row>
    <row r="5" spans="1:10" ht="22.75" customHeight="1" x14ac:dyDescent="0.3">
      <c r="A5" s="40">
        <v>42761</v>
      </c>
      <c r="B5" s="9" t="s">
        <v>96</v>
      </c>
      <c r="C5" s="10">
        <v>32</v>
      </c>
      <c r="D5" s="10">
        <v>20</v>
      </c>
      <c r="E5" s="11">
        <f>D5/C5</f>
        <v>0.625</v>
      </c>
      <c r="F5" s="10">
        <f t="shared" ref="F5:F16" si="0">SUM($C5-$D5)</f>
        <v>12</v>
      </c>
      <c r="G5" s="12">
        <f>F5/C5</f>
        <v>0.375</v>
      </c>
      <c r="J5" s="3"/>
    </row>
    <row r="6" spans="1:10" ht="35.200000000000003" customHeight="1" x14ac:dyDescent="0.3">
      <c r="A6" s="40">
        <v>42774</v>
      </c>
      <c r="B6" s="9" t="s">
        <v>97</v>
      </c>
      <c r="C6" s="10">
        <v>11</v>
      </c>
      <c r="D6" s="10">
        <v>8</v>
      </c>
      <c r="E6" s="11">
        <f t="shared" ref="E6:E17" si="1">D6/C6</f>
        <v>0.72727272727272729</v>
      </c>
      <c r="F6" s="10">
        <f t="shared" si="0"/>
        <v>3</v>
      </c>
      <c r="G6" s="12">
        <f t="shared" ref="G6:G17" si="2">F6/C6</f>
        <v>0.27272727272727271</v>
      </c>
      <c r="J6" s="3"/>
    </row>
    <row r="7" spans="1:10" ht="22.75" customHeight="1" x14ac:dyDescent="0.3">
      <c r="A7" s="40">
        <v>42818</v>
      </c>
      <c r="B7" s="9" t="s">
        <v>98</v>
      </c>
      <c r="C7" s="10">
        <v>32</v>
      </c>
      <c r="D7" s="10">
        <v>20</v>
      </c>
      <c r="E7" s="11">
        <f t="shared" si="1"/>
        <v>0.625</v>
      </c>
      <c r="F7" s="10">
        <f t="shared" si="0"/>
        <v>12</v>
      </c>
      <c r="G7" s="12">
        <f t="shared" si="2"/>
        <v>0.375</v>
      </c>
      <c r="J7" s="3"/>
    </row>
    <row r="8" spans="1:10" ht="22.75" customHeight="1" x14ac:dyDescent="0.3">
      <c r="A8" s="40">
        <v>42836</v>
      </c>
      <c r="B8" s="9" t="s">
        <v>91</v>
      </c>
      <c r="C8" s="10">
        <v>26</v>
      </c>
      <c r="D8" s="10">
        <v>15</v>
      </c>
      <c r="E8" s="11">
        <f t="shared" si="1"/>
        <v>0.57692307692307687</v>
      </c>
      <c r="F8" s="10">
        <f t="shared" si="0"/>
        <v>11</v>
      </c>
      <c r="G8" s="12">
        <f t="shared" si="2"/>
        <v>0.42307692307692307</v>
      </c>
      <c r="J8" s="3"/>
    </row>
    <row r="9" spans="1:10" ht="22.75" customHeight="1" x14ac:dyDescent="0.3">
      <c r="A9" s="40">
        <v>42846</v>
      </c>
      <c r="B9" s="9" t="s">
        <v>99</v>
      </c>
      <c r="C9" s="10">
        <v>29</v>
      </c>
      <c r="D9" s="10">
        <v>16</v>
      </c>
      <c r="E9" s="11">
        <f t="shared" si="1"/>
        <v>0.55172413793103448</v>
      </c>
      <c r="F9" s="10">
        <f t="shared" si="0"/>
        <v>13</v>
      </c>
      <c r="G9" s="12">
        <f t="shared" si="2"/>
        <v>0.44827586206896552</v>
      </c>
      <c r="H9" s="1">
        <f>C9</f>
        <v>29</v>
      </c>
      <c r="I9" s="1">
        <f>D9</f>
        <v>16</v>
      </c>
      <c r="J9" s="1">
        <f>F9</f>
        <v>13</v>
      </c>
    </row>
    <row r="10" spans="1:10" ht="22.75" customHeight="1" x14ac:dyDescent="0.3">
      <c r="A10" s="40">
        <v>42866</v>
      </c>
      <c r="B10" s="9" t="s">
        <v>100</v>
      </c>
      <c r="C10" s="10">
        <v>30</v>
      </c>
      <c r="D10" s="10">
        <v>20</v>
      </c>
      <c r="E10" s="11">
        <f t="shared" si="1"/>
        <v>0.66666666666666663</v>
      </c>
      <c r="F10" s="10">
        <f t="shared" si="0"/>
        <v>10</v>
      </c>
      <c r="G10" s="12">
        <f t="shared" si="2"/>
        <v>0.33333333333333331</v>
      </c>
    </row>
    <row r="11" spans="1:10" ht="22.75" customHeight="1" x14ac:dyDescent="0.3">
      <c r="A11" s="40">
        <v>42912</v>
      </c>
      <c r="B11" s="9" t="s">
        <v>101</v>
      </c>
      <c r="C11" s="10">
        <v>54</v>
      </c>
      <c r="D11" s="10">
        <v>27</v>
      </c>
      <c r="E11" s="11">
        <f t="shared" si="1"/>
        <v>0.5</v>
      </c>
      <c r="F11" s="10">
        <f t="shared" si="0"/>
        <v>27</v>
      </c>
      <c r="G11" s="12">
        <f t="shared" si="2"/>
        <v>0.5</v>
      </c>
      <c r="H11" s="1">
        <f>C11</f>
        <v>54</v>
      </c>
      <c r="I11" s="1">
        <f>D11</f>
        <v>27</v>
      </c>
      <c r="J11" s="1">
        <f>F11</f>
        <v>27</v>
      </c>
    </row>
    <row r="12" spans="1:10" ht="35.200000000000003" customHeight="1" x14ac:dyDescent="0.3">
      <c r="A12" s="40">
        <v>42942</v>
      </c>
      <c r="B12" s="9" t="s">
        <v>102</v>
      </c>
      <c r="C12" s="10">
        <v>78</v>
      </c>
      <c r="D12" s="10">
        <v>51</v>
      </c>
      <c r="E12" s="11">
        <f t="shared" si="1"/>
        <v>0.65384615384615385</v>
      </c>
      <c r="F12" s="10">
        <f t="shared" si="0"/>
        <v>27</v>
      </c>
      <c r="G12" s="12">
        <f t="shared" si="2"/>
        <v>0.34615384615384615</v>
      </c>
      <c r="H12" s="1">
        <f>C12</f>
        <v>78</v>
      </c>
      <c r="I12" s="1">
        <f>D12</f>
        <v>51</v>
      </c>
      <c r="J12" s="1">
        <f>F12</f>
        <v>27</v>
      </c>
    </row>
    <row r="13" spans="1:10" ht="22.75" customHeight="1" x14ac:dyDescent="0.3">
      <c r="A13" s="40">
        <v>42975</v>
      </c>
      <c r="B13" s="9" t="s">
        <v>103</v>
      </c>
      <c r="C13" s="10">
        <v>55</v>
      </c>
      <c r="D13" s="10">
        <v>40</v>
      </c>
      <c r="E13" s="11">
        <f t="shared" si="1"/>
        <v>0.72727272727272729</v>
      </c>
      <c r="F13" s="10">
        <f t="shared" si="0"/>
        <v>15</v>
      </c>
      <c r="G13" s="12">
        <f t="shared" si="2"/>
        <v>0.27272727272727271</v>
      </c>
    </row>
    <row r="14" spans="1:10" ht="22.75" customHeight="1" x14ac:dyDescent="0.3">
      <c r="A14" s="40">
        <v>42992</v>
      </c>
      <c r="B14" s="9" t="s">
        <v>104</v>
      </c>
      <c r="C14" s="10">
        <v>45</v>
      </c>
      <c r="D14" s="10">
        <v>24</v>
      </c>
      <c r="E14" s="11">
        <f t="shared" si="1"/>
        <v>0.53333333333333333</v>
      </c>
      <c r="F14" s="10">
        <f t="shared" si="0"/>
        <v>21</v>
      </c>
      <c r="G14" s="12">
        <f t="shared" si="2"/>
        <v>0.46666666666666667</v>
      </c>
      <c r="H14" s="1">
        <f>C14</f>
        <v>45</v>
      </c>
      <c r="I14" s="1">
        <f>D14</f>
        <v>24</v>
      </c>
      <c r="J14" s="1">
        <f>F14</f>
        <v>21</v>
      </c>
    </row>
    <row r="15" spans="1:10" ht="22.75" customHeight="1" x14ac:dyDescent="0.3">
      <c r="A15" s="40">
        <v>42999</v>
      </c>
      <c r="B15" s="9" t="s">
        <v>105</v>
      </c>
      <c r="C15" s="10">
        <v>19</v>
      </c>
      <c r="D15" s="10">
        <v>9</v>
      </c>
      <c r="E15" s="11">
        <f t="shared" si="1"/>
        <v>0.47368421052631576</v>
      </c>
      <c r="F15" s="10">
        <f t="shared" si="0"/>
        <v>10</v>
      </c>
      <c r="G15" s="12">
        <f t="shared" si="2"/>
        <v>0.52631578947368418</v>
      </c>
    </row>
    <row r="16" spans="1:10" ht="35.200000000000003" customHeight="1" x14ac:dyDescent="0.3">
      <c r="A16" s="40">
        <v>43005</v>
      </c>
      <c r="B16" s="9" t="s">
        <v>106</v>
      </c>
      <c r="C16" s="10">
        <v>76</v>
      </c>
      <c r="D16" s="10">
        <v>39</v>
      </c>
      <c r="E16" s="11">
        <f>D16/C16</f>
        <v>0.51315789473684215</v>
      </c>
      <c r="F16" s="10">
        <f t="shared" si="0"/>
        <v>37</v>
      </c>
      <c r="G16" s="12">
        <f>F16/C16</f>
        <v>0.48684210526315791</v>
      </c>
    </row>
    <row r="17" spans="1:10" ht="22.75" customHeight="1" thickBot="1" x14ac:dyDescent="0.35">
      <c r="A17" s="41">
        <v>43025</v>
      </c>
      <c r="B17" s="36" t="s">
        <v>107</v>
      </c>
      <c r="C17" s="37">
        <v>27</v>
      </c>
      <c r="D17" s="37">
        <v>11</v>
      </c>
      <c r="E17" s="38">
        <f t="shared" si="1"/>
        <v>0.40740740740740738</v>
      </c>
      <c r="F17" s="37">
        <v>16</v>
      </c>
      <c r="G17" s="39">
        <f t="shared" si="2"/>
        <v>0.59259259259259256</v>
      </c>
    </row>
    <row r="18" spans="1:10" ht="16.399999999999999" x14ac:dyDescent="0.3">
      <c r="A18" s="14" t="s">
        <v>7</v>
      </c>
    </row>
    <row r="19" spans="1:10" ht="16.55" customHeight="1" x14ac:dyDescent="0.3">
      <c r="A19" s="82" t="s">
        <v>218</v>
      </c>
      <c r="B19" s="82"/>
      <c r="C19" s="82"/>
      <c r="D19" s="82"/>
      <c r="E19" s="82"/>
      <c r="F19" s="82"/>
      <c r="G19" s="82"/>
      <c r="J19" s="3"/>
    </row>
    <row r="20" spans="1:10" ht="115.55" customHeight="1" x14ac:dyDescent="0.3">
      <c r="A20" s="82" t="s">
        <v>220</v>
      </c>
      <c r="B20" s="82"/>
      <c r="C20" s="82"/>
      <c r="D20" s="82"/>
      <c r="E20" s="82"/>
      <c r="F20" s="82"/>
      <c r="G20" s="82"/>
      <c r="J20" s="3"/>
    </row>
  </sheetData>
  <mergeCells count="6">
    <mergeCell ref="A19:G19"/>
    <mergeCell ref="A20:G20"/>
    <mergeCell ref="A1:G1"/>
    <mergeCell ref="A3:A4"/>
    <mergeCell ref="B3:B4"/>
    <mergeCell ref="C3:G3"/>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1F9C-2949-48B4-B0BA-1BEA9EC14E69}">
  <sheetPr>
    <tabColor indexed="42"/>
  </sheetPr>
  <dimension ref="A1:J39"/>
  <sheetViews>
    <sheetView zoomScaleNormal="100" zoomScaleSheetLayoutView="100" workbookViewId="0">
      <selection activeCell="H1" sqref="H1:J65536"/>
    </sheetView>
  </sheetViews>
  <sheetFormatPr defaultRowHeight="33.549999999999997" customHeight="1" x14ac:dyDescent="0.3"/>
  <cols>
    <col min="1" max="1" width="18.5" style="1" customWidth="1"/>
    <col min="2" max="2" width="55.125" style="2" customWidth="1"/>
    <col min="3" max="3" width="8.125" style="1" customWidth="1"/>
    <col min="4" max="4" width="6" style="1" customWidth="1"/>
    <col min="5" max="5" width="8.625" style="3" customWidth="1"/>
    <col min="6" max="6" width="6" style="1" customWidth="1"/>
    <col min="7" max="7" width="8.625" style="3" customWidth="1"/>
    <col min="8" max="9" width="9" style="1" hidden="1" customWidth="1"/>
    <col min="10" max="10" width="9.5" style="1" hidden="1" customWidth="1"/>
    <col min="11" max="16384" width="9" style="1"/>
  </cols>
  <sheetData>
    <row r="1" spans="1:10" ht="18.350000000000001" x14ac:dyDescent="0.3">
      <c r="A1" s="77" t="s">
        <v>224</v>
      </c>
      <c r="B1" s="77"/>
      <c r="C1" s="77"/>
      <c r="D1" s="77"/>
      <c r="E1" s="77"/>
      <c r="F1" s="77"/>
      <c r="G1" s="77"/>
      <c r="J1" s="3"/>
    </row>
    <row r="2" spans="1:10" ht="19" thickBot="1" x14ac:dyDescent="0.35">
      <c r="A2" s="26"/>
      <c r="B2" s="26"/>
      <c r="C2" s="26"/>
      <c r="D2" s="26"/>
      <c r="E2" s="26"/>
      <c r="F2" s="26"/>
      <c r="G2" s="27" t="s">
        <v>293</v>
      </c>
      <c r="J2" s="3"/>
    </row>
    <row r="3" spans="1:10" ht="17.7" x14ac:dyDescent="0.3">
      <c r="A3" s="83" t="s">
        <v>2</v>
      </c>
      <c r="B3" s="85" t="s">
        <v>3</v>
      </c>
      <c r="C3" s="87" t="s">
        <v>4</v>
      </c>
      <c r="D3" s="87"/>
      <c r="E3" s="87"/>
      <c r="F3" s="87"/>
      <c r="G3" s="88"/>
      <c r="H3" s="4" t="s">
        <v>227</v>
      </c>
      <c r="I3" s="4" t="s">
        <v>0</v>
      </c>
      <c r="J3" s="4" t="s">
        <v>1</v>
      </c>
    </row>
    <row r="4" spans="1:10" ht="18.350000000000001" thickBot="1" x14ac:dyDescent="0.35">
      <c r="A4" s="84"/>
      <c r="B4" s="86"/>
      <c r="C4" s="22" t="s">
        <v>5</v>
      </c>
      <c r="D4" s="22" t="s">
        <v>0</v>
      </c>
      <c r="E4" s="23" t="s">
        <v>6</v>
      </c>
      <c r="F4" s="22" t="s">
        <v>1</v>
      </c>
      <c r="G4" s="24" t="s">
        <v>6</v>
      </c>
      <c r="H4" s="1">
        <f>SUM(H5:H37)</f>
        <v>229</v>
      </c>
      <c r="I4" s="1">
        <f>SUM(I5:I37)</f>
        <v>138</v>
      </c>
      <c r="J4" s="1">
        <f>SUM(J5:J37)</f>
        <v>91</v>
      </c>
    </row>
    <row r="5" spans="1:10" ht="18" customHeight="1" x14ac:dyDescent="0.3">
      <c r="A5" s="42" t="s">
        <v>135</v>
      </c>
      <c r="B5" s="21" t="s">
        <v>63</v>
      </c>
      <c r="C5" s="6">
        <v>90</v>
      </c>
      <c r="D5" s="6">
        <v>65</v>
      </c>
      <c r="E5" s="7">
        <f t="shared" ref="E5:E37" si="0">$D5/$C5</f>
        <v>0.72222222222222221</v>
      </c>
      <c r="F5" s="6">
        <f t="shared" ref="F5:F37" si="1">SUM($C5-$D5)</f>
        <v>25</v>
      </c>
      <c r="G5" s="8">
        <f t="shared" ref="G5:G37" si="2">$F5/$C5</f>
        <v>0.27777777777777779</v>
      </c>
    </row>
    <row r="6" spans="1:10" ht="18" customHeight="1" x14ac:dyDescent="0.3">
      <c r="A6" s="40" t="s">
        <v>135</v>
      </c>
      <c r="B6" s="9" t="s">
        <v>64</v>
      </c>
      <c r="C6" s="10">
        <v>33</v>
      </c>
      <c r="D6" s="10">
        <v>22</v>
      </c>
      <c r="E6" s="11">
        <f t="shared" si="0"/>
        <v>0.66666666666666663</v>
      </c>
      <c r="F6" s="10">
        <f t="shared" si="1"/>
        <v>11</v>
      </c>
      <c r="G6" s="12">
        <f t="shared" si="2"/>
        <v>0.33333333333333331</v>
      </c>
    </row>
    <row r="7" spans="1:10" ht="18" customHeight="1" x14ac:dyDescent="0.3">
      <c r="A7" s="40" t="s">
        <v>136</v>
      </c>
      <c r="B7" s="9" t="s">
        <v>65</v>
      </c>
      <c r="C7" s="10">
        <v>72</v>
      </c>
      <c r="D7" s="10">
        <v>59</v>
      </c>
      <c r="E7" s="11">
        <f t="shared" si="0"/>
        <v>0.81944444444444442</v>
      </c>
      <c r="F7" s="10">
        <f t="shared" si="1"/>
        <v>13</v>
      </c>
      <c r="G7" s="12">
        <f t="shared" si="2"/>
        <v>0.18055555555555555</v>
      </c>
    </row>
    <row r="8" spans="1:10" ht="18" customHeight="1" x14ac:dyDescent="0.3">
      <c r="A8" s="40" t="s">
        <v>137</v>
      </c>
      <c r="B8" s="9" t="s">
        <v>66</v>
      </c>
      <c r="C8" s="10">
        <v>88</v>
      </c>
      <c r="D8" s="10">
        <v>63</v>
      </c>
      <c r="E8" s="11">
        <f t="shared" si="0"/>
        <v>0.71590909090909094</v>
      </c>
      <c r="F8" s="10">
        <f t="shared" si="1"/>
        <v>25</v>
      </c>
      <c r="G8" s="12">
        <f t="shared" si="2"/>
        <v>0.28409090909090912</v>
      </c>
    </row>
    <row r="9" spans="1:10" ht="32.75" x14ac:dyDescent="0.3">
      <c r="A9" s="40" t="s">
        <v>138</v>
      </c>
      <c r="B9" s="9" t="s">
        <v>67</v>
      </c>
      <c r="C9" s="10">
        <v>80</v>
      </c>
      <c r="D9" s="10">
        <v>55</v>
      </c>
      <c r="E9" s="11">
        <f t="shared" si="0"/>
        <v>0.6875</v>
      </c>
      <c r="F9" s="10">
        <f t="shared" si="1"/>
        <v>25</v>
      </c>
      <c r="G9" s="12">
        <f t="shared" si="2"/>
        <v>0.3125</v>
      </c>
    </row>
    <row r="10" spans="1:10" ht="18" customHeight="1" x14ac:dyDescent="0.3">
      <c r="A10" s="40" t="s">
        <v>139</v>
      </c>
      <c r="B10" s="9" t="s">
        <v>68</v>
      </c>
      <c r="C10" s="10">
        <v>55</v>
      </c>
      <c r="D10" s="10">
        <v>38</v>
      </c>
      <c r="E10" s="11">
        <f t="shared" si="0"/>
        <v>0.69090909090909092</v>
      </c>
      <c r="F10" s="10">
        <f t="shared" si="1"/>
        <v>17</v>
      </c>
      <c r="G10" s="12">
        <f t="shared" si="2"/>
        <v>0.30909090909090908</v>
      </c>
    </row>
    <row r="11" spans="1:10" ht="18" customHeight="1" x14ac:dyDescent="0.3">
      <c r="A11" s="40" t="s">
        <v>140</v>
      </c>
      <c r="B11" s="9" t="s">
        <v>69</v>
      </c>
      <c r="C11" s="10">
        <v>47</v>
      </c>
      <c r="D11" s="10">
        <v>33</v>
      </c>
      <c r="E11" s="11">
        <f t="shared" si="0"/>
        <v>0.7021276595744681</v>
      </c>
      <c r="F11" s="10">
        <f t="shared" si="1"/>
        <v>14</v>
      </c>
      <c r="G11" s="12">
        <f t="shared" si="2"/>
        <v>0.2978723404255319</v>
      </c>
    </row>
    <row r="12" spans="1:10" ht="18" customHeight="1" x14ac:dyDescent="0.3">
      <c r="A12" s="40" t="s">
        <v>141</v>
      </c>
      <c r="B12" s="9" t="s">
        <v>70</v>
      </c>
      <c r="C12" s="10">
        <v>52</v>
      </c>
      <c r="D12" s="10">
        <v>39</v>
      </c>
      <c r="E12" s="11">
        <f t="shared" si="0"/>
        <v>0.75</v>
      </c>
      <c r="F12" s="10">
        <f t="shared" si="1"/>
        <v>13</v>
      </c>
      <c r="G12" s="12">
        <f t="shared" si="2"/>
        <v>0.25</v>
      </c>
    </row>
    <row r="13" spans="1:10" ht="18" customHeight="1" x14ac:dyDescent="0.3">
      <c r="A13" s="40" t="s">
        <v>142</v>
      </c>
      <c r="B13" s="9" t="s">
        <v>71</v>
      </c>
      <c r="C13" s="10">
        <v>55</v>
      </c>
      <c r="D13" s="10">
        <v>34</v>
      </c>
      <c r="E13" s="11">
        <f t="shared" si="0"/>
        <v>0.61818181818181817</v>
      </c>
      <c r="F13" s="10">
        <f t="shared" si="1"/>
        <v>21</v>
      </c>
      <c r="G13" s="12">
        <f t="shared" si="2"/>
        <v>0.38181818181818183</v>
      </c>
    </row>
    <row r="14" spans="1:10" ht="18" customHeight="1" x14ac:dyDescent="0.3">
      <c r="A14" s="40" t="s">
        <v>143</v>
      </c>
      <c r="B14" s="9" t="s">
        <v>72</v>
      </c>
      <c r="C14" s="10">
        <v>46</v>
      </c>
      <c r="D14" s="10">
        <v>32</v>
      </c>
      <c r="E14" s="11">
        <f t="shared" si="0"/>
        <v>0.69565217391304346</v>
      </c>
      <c r="F14" s="10">
        <f t="shared" si="1"/>
        <v>14</v>
      </c>
      <c r="G14" s="12">
        <f t="shared" si="2"/>
        <v>0.30434782608695654</v>
      </c>
    </row>
    <row r="15" spans="1:10" ht="18" customHeight="1" x14ac:dyDescent="0.3">
      <c r="A15" s="40" t="s">
        <v>144</v>
      </c>
      <c r="B15" s="9" t="s">
        <v>73</v>
      </c>
      <c r="C15" s="10">
        <v>29</v>
      </c>
      <c r="D15" s="10">
        <v>17</v>
      </c>
      <c r="E15" s="11">
        <f t="shared" si="0"/>
        <v>0.58620689655172409</v>
      </c>
      <c r="F15" s="10">
        <f t="shared" si="1"/>
        <v>12</v>
      </c>
      <c r="G15" s="12">
        <f t="shared" si="2"/>
        <v>0.41379310344827586</v>
      </c>
      <c r="H15" s="1">
        <f>C15</f>
        <v>29</v>
      </c>
      <c r="I15" s="1">
        <f>D15</f>
        <v>17</v>
      </c>
      <c r="J15" s="1">
        <f>F15</f>
        <v>12</v>
      </c>
    </row>
    <row r="16" spans="1:10" ht="18" customHeight="1" x14ac:dyDescent="0.3">
      <c r="A16" s="40" t="s">
        <v>145</v>
      </c>
      <c r="B16" s="9" t="s">
        <v>74</v>
      </c>
      <c r="C16" s="10">
        <v>39</v>
      </c>
      <c r="D16" s="10">
        <v>22</v>
      </c>
      <c r="E16" s="11">
        <f t="shared" si="0"/>
        <v>0.5641025641025641</v>
      </c>
      <c r="F16" s="10">
        <f t="shared" si="1"/>
        <v>17</v>
      </c>
      <c r="G16" s="12">
        <f t="shared" si="2"/>
        <v>0.4358974358974359</v>
      </c>
    </row>
    <row r="17" spans="1:10" ht="18" customHeight="1" x14ac:dyDescent="0.3">
      <c r="A17" s="40" t="s">
        <v>146</v>
      </c>
      <c r="B17" s="9" t="s">
        <v>75</v>
      </c>
      <c r="C17" s="10">
        <v>84</v>
      </c>
      <c r="D17" s="10">
        <v>61</v>
      </c>
      <c r="E17" s="11">
        <f t="shared" si="0"/>
        <v>0.72619047619047616</v>
      </c>
      <c r="F17" s="10">
        <f t="shared" si="1"/>
        <v>23</v>
      </c>
      <c r="G17" s="12">
        <f t="shared" si="2"/>
        <v>0.27380952380952384</v>
      </c>
    </row>
    <row r="18" spans="1:10" ht="18" customHeight="1" x14ac:dyDescent="0.3">
      <c r="A18" s="40" t="s">
        <v>147</v>
      </c>
      <c r="B18" s="9" t="s">
        <v>76</v>
      </c>
      <c r="C18" s="10">
        <v>25</v>
      </c>
      <c r="D18" s="10">
        <v>22</v>
      </c>
      <c r="E18" s="11">
        <f t="shared" si="0"/>
        <v>0.88</v>
      </c>
      <c r="F18" s="10">
        <f t="shared" si="1"/>
        <v>3</v>
      </c>
      <c r="G18" s="12">
        <f t="shared" si="2"/>
        <v>0.12</v>
      </c>
    </row>
    <row r="19" spans="1:10" ht="18" customHeight="1" x14ac:dyDescent="0.3">
      <c r="A19" s="40" t="s">
        <v>148</v>
      </c>
      <c r="B19" s="9" t="s">
        <v>77</v>
      </c>
      <c r="C19" s="10">
        <v>66</v>
      </c>
      <c r="D19" s="10">
        <v>41</v>
      </c>
      <c r="E19" s="11">
        <f t="shared" si="0"/>
        <v>0.62121212121212122</v>
      </c>
      <c r="F19" s="10">
        <f t="shared" si="1"/>
        <v>25</v>
      </c>
      <c r="G19" s="12">
        <f t="shared" si="2"/>
        <v>0.37878787878787878</v>
      </c>
    </row>
    <row r="20" spans="1:10" ht="18" customHeight="1" x14ac:dyDescent="0.3">
      <c r="A20" s="40" t="s">
        <v>148</v>
      </c>
      <c r="B20" s="9" t="s">
        <v>78</v>
      </c>
      <c r="C20" s="10">
        <v>398</v>
      </c>
      <c r="D20" s="10">
        <v>239</v>
      </c>
      <c r="E20" s="11">
        <f t="shared" si="0"/>
        <v>0.60050251256281406</v>
      </c>
      <c r="F20" s="10">
        <f t="shared" si="1"/>
        <v>159</v>
      </c>
      <c r="G20" s="12">
        <f t="shared" si="2"/>
        <v>0.39949748743718594</v>
      </c>
    </row>
    <row r="21" spans="1:10" ht="18" customHeight="1" x14ac:dyDescent="0.3">
      <c r="A21" s="40" t="s">
        <v>149</v>
      </c>
      <c r="B21" s="9" t="s">
        <v>79</v>
      </c>
      <c r="C21" s="10">
        <v>19</v>
      </c>
      <c r="D21" s="10">
        <v>13</v>
      </c>
      <c r="E21" s="11">
        <f t="shared" si="0"/>
        <v>0.68421052631578949</v>
      </c>
      <c r="F21" s="10">
        <f t="shared" si="1"/>
        <v>6</v>
      </c>
      <c r="G21" s="12">
        <f t="shared" si="2"/>
        <v>0.31578947368421051</v>
      </c>
    </row>
    <row r="22" spans="1:10" ht="18" customHeight="1" x14ac:dyDescent="0.3">
      <c r="A22" s="40" t="s">
        <v>150</v>
      </c>
      <c r="B22" s="9" t="s">
        <v>80</v>
      </c>
      <c r="C22" s="10">
        <v>270</v>
      </c>
      <c r="D22" s="10">
        <v>185</v>
      </c>
      <c r="E22" s="11">
        <f t="shared" si="0"/>
        <v>0.68518518518518523</v>
      </c>
      <c r="F22" s="10">
        <f t="shared" si="1"/>
        <v>85</v>
      </c>
      <c r="G22" s="12">
        <f t="shared" si="2"/>
        <v>0.31481481481481483</v>
      </c>
    </row>
    <row r="23" spans="1:10" ht="18" customHeight="1" x14ac:dyDescent="0.3">
      <c r="A23" s="40" t="s">
        <v>151</v>
      </c>
      <c r="B23" s="9" t="s">
        <v>81</v>
      </c>
      <c r="C23" s="10">
        <v>258</v>
      </c>
      <c r="D23" s="10">
        <v>149</v>
      </c>
      <c r="E23" s="11">
        <f t="shared" si="0"/>
        <v>0.57751937984496127</v>
      </c>
      <c r="F23" s="10">
        <f t="shared" si="1"/>
        <v>109</v>
      </c>
      <c r="G23" s="12">
        <f t="shared" si="2"/>
        <v>0.42248062015503873</v>
      </c>
    </row>
    <row r="24" spans="1:10" ht="18" customHeight="1" x14ac:dyDescent="0.3">
      <c r="A24" s="40" t="s">
        <v>152</v>
      </c>
      <c r="B24" s="9" t="s">
        <v>82</v>
      </c>
      <c r="C24" s="10">
        <v>23</v>
      </c>
      <c r="D24" s="10">
        <v>9</v>
      </c>
      <c r="E24" s="11">
        <f t="shared" si="0"/>
        <v>0.39130434782608697</v>
      </c>
      <c r="F24" s="10">
        <f t="shared" si="1"/>
        <v>14</v>
      </c>
      <c r="G24" s="12">
        <f t="shared" si="2"/>
        <v>0.60869565217391308</v>
      </c>
    </row>
    <row r="25" spans="1:10" ht="18" customHeight="1" x14ac:dyDescent="0.3">
      <c r="A25" s="40" t="s">
        <v>152</v>
      </c>
      <c r="B25" s="28" t="s">
        <v>83</v>
      </c>
      <c r="C25" s="10">
        <v>80</v>
      </c>
      <c r="D25" s="10">
        <v>59</v>
      </c>
      <c r="E25" s="11">
        <f t="shared" si="0"/>
        <v>0.73750000000000004</v>
      </c>
      <c r="F25" s="10">
        <f t="shared" si="1"/>
        <v>21</v>
      </c>
      <c r="G25" s="12">
        <f t="shared" si="2"/>
        <v>0.26250000000000001</v>
      </c>
    </row>
    <row r="26" spans="1:10" ht="18" customHeight="1" x14ac:dyDescent="0.3">
      <c r="A26" s="40" t="s">
        <v>153</v>
      </c>
      <c r="B26" s="28" t="s">
        <v>84</v>
      </c>
      <c r="C26" s="10">
        <v>253</v>
      </c>
      <c r="D26" s="10">
        <v>121</v>
      </c>
      <c r="E26" s="11">
        <f t="shared" si="0"/>
        <v>0.47826086956521741</v>
      </c>
      <c r="F26" s="10">
        <f t="shared" si="1"/>
        <v>132</v>
      </c>
      <c r="G26" s="12">
        <f t="shared" si="2"/>
        <v>0.52173913043478259</v>
      </c>
    </row>
    <row r="27" spans="1:10" ht="18" customHeight="1" x14ac:dyDescent="0.3">
      <c r="A27" s="40" t="s">
        <v>154</v>
      </c>
      <c r="B27" s="28" t="s">
        <v>85</v>
      </c>
      <c r="C27" s="10">
        <v>37</v>
      </c>
      <c r="D27" s="10">
        <v>22</v>
      </c>
      <c r="E27" s="11">
        <f t="shared" si="0"/>
        <v>0.59459459459459463</v>
      </c>
      <c r="F27" s="10">
        <f t="shared" si="1"/>
        <v>15</v>
      </c>
      <c r="G27" s="12">
        <f t="shared" si="2"/>
        <v>0.40540540540540543</v>
      </c>
      <c r="H27" s="1">
        <f>C27</f>
        <v>37</v>
      </c>
      <c r="I27" s="1">
        <f>D27</f>
        <v>22</v>
      </c>
      <c r="J27" s="1">
        <f>F27</f>
        <v>15</v>
      </c>
    </row>
    <row r="28" spans="1:10" ht="18" customHeight="1" x14ac:dyDescent="0.3">
      <c r="A28" s="40" t="s">
        <v>155</v>
      </c>
      <c r="B28" s="28" t="s">
        <v>86</v>
      </c>
      <c r="C28" s="10">
        <v>92</v>
      </c>
      <c r="D28" s="10">
        <v>44</v>
      </c>
      <c r="E28" s="11">
        <f t="shared" si="0"/>
        <v>0.47826086956521741</v>
      </c>
      <c r="F28" s="10">
        <f t="shared" si="1"/>
        <v>48</v>
      </c>
      <c r="G28" s="12">
        <f t="shared" si="2"/>
        <v>0.52173913043478259</v>
      </c>
    </row>
    <row r="29" spans="1:10" ht="18" customHeight="1" x14ac:dyDescent="0.3">
      <c r="A29" s="40" t="s">
        <v>155</v>
      </c>
      <c r="B29" s="28" t="s">
        <v>87</v>
      </c>
      <c r="C29" s="10">
        <v>35</v>
      </c>
      <c r="D29" s="10">
        <v>23</v>
      </c>
      <c r="E29" s="11">
        <f t="shared" si="0"/>
        <v>0.65714285714285714</v>
      </c>
      <c r="F29" s="10">
        <f t="shared" si="1"/>
        <v>12</v>
      </c>
      <c r="G29" s="12">
        <f t="shared" si="2"/>
        <v>0.34285714285714286</v>
      </c>
      <c r="H29" s="1">
        <f>C29</f>
        <v>35</v>
      </c>
      <c r="I29" s="1">
        <f t="shared" ref="I29:I35" si="3">D29</f>
        <v>23</v>
      </c>
      <c r="J29" s="1">
        <f t="shared" ref="J29:J35" si="4">F29</f>
        <v>12</v>
      </c>
    </row>
    <row r="30" spans="1:10" ht="18" customHeight="1" x14ac:dyDescent="0.3">
      <c r="A30" s="43" t="s">
        <v>156</v>
      </c>
      <c r="B30" s="28" t="s">
        <v>88</v>
      </c>
      <c r="C30" s="33">
        <v>120</v>
      </c>
      <c r="D30" s="33">
        <v>76</v>
      </c>
      <c r="E30" s="34">
        <f t="shared" si="0"/>
        <v>0.6333333333333333</v>
      </c>
      <c r="F30" s="33">
        <f t="shared" si="1"/>
        <v>44</v>
      </c>
      <c r="G30" s="35">
        <f t="shared" si="2"/>
        <v>0.36666666666666664</v>
      </c>
    </row>
    <row r="31" spans="1:10" ht="18" customHeight="1" x14ac:dyDescent="0.3">
      <c r="A31" s="43" t="s">
        <v>157</v>
      </c>
      <c r="B31" s="28" t="s">
        <v>89</v>
      </c>
      <c r="C31" s="33">
        <v>46</v>
      </c>
      <c r="D31" s="33">
        <v>26</v>
      </c>
      <c r="E31" s="34">
        <f t="shared" si="0"/>
        <v>0.56521739130434778</v>
      </c>
      <c r="F31" s="33">
        <f t="shared" si="1"/>
        <v>20</v>
      </c>
      <c r="G31" s="35">
        <f t="shared" si="2"/>
        <v>0.43478260869565216</v>
      </c>
      <c r="H31" s="1">
        <f>C31</f>
        <v>46</v>
      </c>
      <c r="I31" s="1">
        <f t="shared" si="3"/>
        <v>26</v>
      </c>
      <c r="J31" s="1">
        <f t="shared" si="4"/>
        <v>20</v>
      </c>
    </row>
    <row r="32" spans="1:10" ht="18" customHeight="1" x14ac:dyDescent="0.3">
      <c r="A32" s="43" t="s">
        <v>158</v>
      </c>
      <c r="B32" s="28" t="s">
        <v>90</v>
      </c>
      <c r="C32" s="33">
        <v>20</v>
      </c>
      <c r="D32" s="33">
        <v>10</v>
      </c>
      <c r="E32" s="34">
        <f t="shared" si="0"/>
        <v>0.5</v>
      </c>
      <c r="F32" s="33">
        <f t="shared" si="1"/>
        <v>10</v>
      </c>
      <c r="G32" s="35">
        <f t="shared" si="2"/>
        <v>0.5</v>
      </c>
    </row>
    <row r="33" spans="1:10" ht="18" customHeight="1" x14ac:dyDescent="0.3">
      <c r="A33" s="43" t="s">
        <v>159</v>
      </c>
      <c r="B33" s="28" t="s">
        <v>91</v>
      </c>
      <c r="C33" s="33">
        <v>32</v>
      </c>
      <c r="D33" s="33">
        <v>15</v>
      </c>
      <c r="E33" s="34">
        <f t="shared" si="0"/>
        <v>0.46875</v>
      </c>
      <c r="F33" s="33">
        <f t="shared" si="1"/>
        <v>17</v>
      </c>
      <c r="G33" s="35">
        <f t="shared" si="2"/>
        <v>0.53125</v>
      </c>
    </row>
    <row r="34" spans="1:10" ht="32.75" x14ac:dyDescent="0.3">
      <c r="A34" s="43" t="s">
        <v>160</v>
      </c>
      <c r="B34" s="28" t="s">
        <v>92</v>
      </c>
      <c r="C34" s="33">
        <v>51</v>
      </c>
      <c r="D34" s="33">
        <v>33</v>
      </c>
      <c r="E34" s="34">
        <f t="shared" si="0"/>
        <v>0.6470588235294118</v>
      </c>
      <c r="F34" s="33">
        <f t="shared" si="1"/>
        <v>18</v>
      </c>
      <c r="G34" s="35">
        <f t="shared" si="2"/>
        <v>0.35294117647058826</v>
      </c>
      <c r="H34" s="1">
        <f>C34</f>
        <v>51</v>
      </c>
      <c r="I34" s="1">
        <f t="shared" si="3"/>
        <v>33</v>
      </c>
      <c r="J34" s="1">
        <f t="shared" si="4"/>
        <v>18</v>
      </c>
    </row>
    <row r="35" spans="1:10" ht="18" customHeight="1" x14ac:dyDescent="0.3">
      <c r="A35" s="43" t="s">
        <v>161</v>
      </c>
      <c r="B35" s="9" t="s">
        <v>93</v>
      </c>
      <c r="C35" s="10">
        <v>31</v>
      </c>
      <c r="D35" s="10">
        <v>17</v>
      </c>
      <c r="E35" s="11">
        <f t="shared" si="0"/>
        <v>0.54838709677419351</v>
      </c>
      <c r="F35" s="10">
        <f t="shared" si="1"/>
        <v>14</v>
      </c>
      <c r="G35" s="12">
        <f t="shared" si="2"/>
        <v>0.45161290322580644</v>
      </c>
      <c r="H35" s="1">
        <f>C35</f>
        <v>31</v>
      </c>
      <c r="I35" s="1">
        <f t="shared" si="3"/>
        <v>17</v>
      </c>
      <c r="J35" s="1">
        <f t="shared" si="4"/>
        <v>14</v>
      </c>
    </row>
    <row r="36" spans="1:10" ht="18" customHeight="1" x14ac:dyDescent="0.3">
      <c r="A36" s="43" t="s">
        <v>162</v>
      </c>
      <c r="B36" s="9" t="s">
        <v>94</v>
      </c>
      <c r="C36" s="10">
        <v>93</v>
      </c>
      <c r="D36" s="10">
        <v>50</v>
      </c>
      <c r="E36" s="11">
        <f t="shared" si="0"/>
        <v>0.5376344086021505</v>
      </c>
      <c r="F36" s="10">
        <f t="shared" si="1"/>
        <v>43</v>
      </c>
      <c r="G36" s="12">
        <f t="shared" si="2"/>
        <v>0.46236559139784944</v>
      </c>
    </row>
    <row r="37" spans="1:10" ht="18" customHeight="1" thickBot="1" x14ac:dyDescent="0.35">
      <c r="A37" s="44" t="s">
        <v>163</v>
      </c>
      <c r="B37" s="17" t="s">
        <v>95</v>
      </c>
      <c r="C37" s="18">
        <v>59</v>
      </c>
      <c r="D37" s="18">
        <v>48</v>
      </c>
      <c r="E37" s="19">
        <f t="shared" si="0"/>
        <v>0.81355932203389836</v>
      </c>
      <c r="F37" s="18">
        <f t="shared" si="1"/>
        <v>11</v>
      </c>
      <c r="G37" s="20">
        <f t="shared" si="2"/>
        <v>0.1864406779661017</v>
      </c>
    </row>
    <row r="38" spans="1:10" ht="16.399999999999999" x14ac:dyDescent="0.3">
      <c r="A38" s="14" t="s">
        <v>7</v>
      </c>
      <c r="J38" s="3"/>
    </row>
    <row r="39" spans="1:10" ht="16.55" customHeight="1" x14ac:dyDescent="0.3">
      <c r="A39" s="82" t="s">
        <v>219</v>
      </c>
      <c r="B39" s="82"/>
      <c r="C39" s="82"/>
      <c r="D39" s="82"/>
      <c r="E39" s="82"/>
      <c r="F39" s="82"/>
      <c r="G39" s="82"/>
      <c r="J39" s="3"/>
    </row>
  </sheetData>
  <mergeCells count="5">
    <mergeCell ref="A39:G39"/>
    <mergeCell ref="A1:G1"/>
    <mergeCell ref="A3:A4"/>
    <mergeCell ref="B3:B4"/>
    <mergeCell ref="C3:G3"/>
  </mergeCells>
  <phoneticPr fontId="2" type="noConversion"/>
  <printOptions horizontalCentered="1"/>
  <pageMargins left="0.19685039370078741" right="0.19685039370078741" top="0.51181102362204722" bottom="0.31496062992125984"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10</vt:i4>
      </vt:variant>
    </vt:vector>
  </HeadingPairs>
  <TitlesOfParts>
    <vt:vector size="21" baseType="lpstr">
      <vt:lpstr>113年</vt:lpstr>
      <vt:lpstr>112年</vt:lpstr>
      <vt:lpstr>111年</vt:lpstr>
      <vt:lpstr>110年</vt:lpstr>
      <vt:lpstr>109年</vt:lpstr>
      <vt:lpstr>108年</vt:lpstr>
      <vt:lpstr>107年</vt:lpstr>
      <vt:lpstr>106年</vt:lpstr>
      <vt:lpstr>105年</vt:lpstr>
      <vt:lpstr>104年</vt:lpstr>
      <vt:lpstr>103年</vt:lpstr>
      <vt:lpstr>'103年'!Print_Area</vt:lpstr>
      <vt:lpstr>'104年'!Print_Area</vt:lpstr>
      <vt:lpstr>'105年'!Print_Area</vt:lpstr>
      <vt:lpstr>'106年'!Print_Area</vt:lpstr>
      <vt:lpstr>'107年'!Print_Area</vt:lpstr>
      <vt:lpstr>'108年'!Print_Area</vt:lpstr>
      <vt:lpstr>'109年'!Print_Area</vt:lpstr>
      <vt:lpstr>'110年'!Print_Area</vt:lpstr>
      <vt:lpstr>'108年'!Print_Titles</vt:lpstr>
      <vt:lpstr>'109年'!Print_Titles</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2025-03-28T02:58:32Z</cp:lastPrinted>
  <dcterms:created xsi:type="dcterms:W3CDTF">2013-07-15T02:01:20Z</dcterms:created>
  <dcterms:modified xsi:type="dcterms:W3CDTF">2025-04-21T01:16:46Z</dcterms:modified>
</cp:coreProperties>
</file>