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C:\Users\1567\Documents\性別主流化\性別主流化(112~)\114.04.18_更新性別統計至113年(含不利處境者統計追蹤)\114.04.10_更新性別統計(含不利處境追蹤)彙辦\"/>
    </mc:Choice>
  </mc:AlternateContent>
  <xr:revisionPtr revIDLastSave="0" documentId="13_ncr:1_{06421E27-8DA7-4590-8C68-13987EAAE762}" xr6:coauthVersionLast="47" xr6:coauthVersionMax="47" xr10:uidLastSave="{00000000-0000-0000-0000-000000000000}"/>
  <bookViews>
    <workbookView xWindow="-118" yWindow="-118" windowWidth="25370" windowHeight="13759" xr2:uid="{D90A5038-A07C-4B99-8D46-7BC1862C1DD4}"/>
  </bookViews>
  <sheets>
    <sheet name="表3-本會職員各職系性別統計 " sheetId="1" r:id="rId1"/>
  </sheets>
  <definedNames>
    <definedName name="_xlnm.Print_Area" localSheetId="0">'表3-本會職員各職系性別統計 '!$A$1:$AL$19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D17" i="1" s="1"/>
  <c r="AL17" i="1"/>
  <c r="AK17" i="1"/>
  <c r="AJ17" i="1"/>
  <c r="AI17" i="1"/>
  <c r="AG17" i="1"/>
  <c r="AF17" i="1"/>
  <c r="AD17" i="1"/>
  <c r="AB17" i="1"/>
  <c r="AA17" i="1"/>
  <c r="Z17" i="1"/>
  <c r="Y17" i="1"/>
  <c r="W17" i="1"/>
  <c r="V17" i="1"/>
  <c r="U17" i="1"/>
  <c r="T17" i="1"/>
  <c r="R17" i="1"/>
  <c r="Q17" i="1"/>
  <c r="P17" i="1"/>
  <c r="O17" i="1"/>
  <c r="M17" i="1"/>
  <c r="L17" i="1"/>
  <c r="K17" i="1"/>
  <c r="J17" i="1"/>
  <c r="H17" i="1"/>
  <c r="G17" i="1"/>
  <c r="F17" i="1"/>
  <c r="E17" i="1"/>
  <c r="AB15" i="1"/>
  <c r="AF15" i="1"/>
  <c r="AD15" i="1"/>
  <c r="AL15" i="1"/>
  <c r="AK15" i="1"/>
  <c r="AJ15" i="1"/>
  <c r="AI15" i="1"/>
  <c r="AG15" i="1"/>
  <c r="AA15" i="1"/>
  <c r="Z15" i="1"/>
  <c r="Y15" i="1"/>
  <c r="W15" i="1"/>
  <c r="V15" i="1"/>
  <c r="U15" i="1"/>
  <c r="T15" i="1"/>
  <c r="R15" i="1"/>
  <c r="Q15" i="1"/>
  <c r="P15" i="1"/>
  <c r="O15" i="1"/>
  <c r="N14" i="1"/>
  <c r="C14" i="1" s="1"/>
  <c r="AH15" i="1" s="1"/>
  <c r="M15" i="1"/>
  <c r="L15" i="1"/>
  <c r="K15" i="1"/>
  <c r="J15" i="1"/>
  <c r="H15" i="1"/>
  <c r="G15" i="1"/>
  <c r="F15" i="1"/>
  <c r="E15" i="1"/>
  <c r="AL13" i="1"/>
  <c r="AK13" i="1"/>
  <c r="AJ13" i="1"/>
  <c r="AI13" i="1"/>
  <c r="AG13" i="1"/>
  <c r="AD13" i="1"/>
  <c r="AA13" i="1"/>
  <c r="Z13" i="1"/>
  <c r="Y13" i="1"/>
  <c r="W13" i="1"/>
  <c r="V13" i="1"/>
  <c r="U13" i="1"/>
  <c r="T13" i="1"/>
  <c r="R13" i="1"/>
  <c r="Q13" i="1"/>
  <c r="P13" i="1"/>
  <c r="O13" i="1"/>
  <c r="M13" i="1"/>
  <c r="L13" i="1"/>
  <c r="K13" i="1"/>
  <c r="J13" i="1"/>
  <c r="H13" i="1"/>
  <c r="G13" i="1"/>
  <c r="F13" i="1"/>
  <c r="E13" i="1"/>
  <c r="AH12" i="1"/>
  <c r="X12" i="1"/>
  <c r="S12" i="1"/>
  <c r="N12" i="1"/>
  <c r="AL11" i="1"/>
  <c r="AK11" i="1"/>
  <c r="AJ11" i="1"/>
  <c r="AI11" i="1"/>
  <c r="AG11" i="1"/>
  <c r="AD11" i="1"/>
  <c r="AA11" i="1"/>
  <c r="Z11" i="1"/>
  <c r="Y11" i="1"/>
  <c r="W11" i="1"/>
  <c r="V11" i="1"/>
  <c r="U11" i="1"/>
  <c r="T11" i="1"/>
  <c r="R11" i="1"/>
  <c r="Q11" i="1"/>
  <c r="P11" i="1"/>
  <c r="O11" i="1"/>
  <c r="M11" i="1"/>
  <c r="L11" i="1"/>
  <c r="K11" i="1"/>
  <c r="J11" i="1"/>
  <c r="H11" i="1"/>
  <c r="G11" i="1"/>
  <c r="F11" i="1"/>
  <c r="E11" i="1"/>
  <c r="AH10" i="1"/>
  <c r="AC10" i="1"/>
  <c r="X10" i="1"/>
  <c r="S10" i="1"/>
  <c r="N10" i="1"/>
  <c r="I10" i="1"/>
  <c r="D10" i="1"/>
  <c r="AL9" i="1"/>
  <c r="AK9" i="1"/>
  <c r="AJ9" i="1"/>
  <c r="AI9" i="1"/>
  <c r="AG9" i="1"/>
  <c r="AD9" i="1"/>
  <c r="AB9" i="1"/>
  <c r="AA9" i="1"/>
  <c r="Z9" i="1"/>
  <c r="Y9" i="1"/>
  <c r="W9" i="1"/>
  <c r="V9" i="1"/>
  <c r="U9" i="1"/>
  <c r="T9" i="1"/>
  <c r="R9" i="1"/>
  <c r="Q9" i="1"/>
  <c r="P9" i="1"/>
  <c r="O9" i="1"/>
  <c r="M9" i="1"/>
  <c r="L9" i="1"/>
  <c r="K9" i="1"/>
  <c r="J9" i="1"/>
  <c r="H9" i="1"/>
  <c r="G9" i="1"/>
  <c r="F9" i="1"/>
  <c r="E9" i="1"/>
  <c r="AH8" i="1"/>
  <c r="AC8" i="1"/>
  <c r="X8" i="1"/>
  <c r="S8" i="1"/>
  <c r="N8" i="1"/>
  <c r="I8" i="1"/>
  <c r="D8" i="1"/>
  <c r="D6" i="1"/>
  <c r="AH6" i="1"/>
  <c r="AC6" i="1"/>
  <c r="X6" i="1"/>
  <c r="S6" i="1"/>
  <c r="N6" i="1"/>
  <c r="I6" i="1"/>
  <c r="F7" i="1"/>
  <c r="E7" i="1"/>
  <c r="AL7" i="1"/>
  <c r="AG7" i="1"/>
  <c r="AB7" i="1"/>
  <c r="Z7" i="1"/>
  <c r="W7" i="1"/>
  <c r="U7" i="1"/>
  <c r="R7" i="1"/>
  <c r="P7" i="1"/>
  <c r="M7" i="1"/>
  <c r="K7" i="1"/>
  <c r="H7" i="1"/>
  <c r="AK7" i="1"/>
  <c r="AA7" i="1"/>
  <c r="V7" i="1"/>
  <c r="Q7" i="1"/>
  <c r="AJ7" i="1"/>
  <c r="AI7" i="1"/>
  <c r="AD7" i="1"/>
  <c r="Y7" i="1"/>
  <c r="T7" i="1"/>
  <c r="O7" i="1"/>
  <c r="L7" i="1"/>
  <c r="J7" i="1"/>
  <c r="G7" i="1"/>
  <c r="AC17" i="1" l="1"/>
  <c r="X17" i="1"/>
  <c r="S17" i="1"/>
  <c r="N17" i="1"/>
  <c r="I17" i="1"/>
  <c r="AH17" i="1"/>
  <c r="AH13" i="1"/>
  <c r="C8" i="1"/>
  <c r="S9" i="1" s="1"/>
  <c r="C10" i="1"/>
  <c r="C12" i="1"/>
  <c r="I13" i="1" s="1"/>
  <c r="I9" i="1"/>
  <c r="N9" i="1"/>
  <c r="S13" i="1"/>
  <c r="D13" i="1"/>
  <c r="X13" i="1"/>
  <c r="C6" i="1"/>
  <c r="N15" i="1"/>
  <c r="S15" i="1"/>
  <c r="I15" i="1"/>
  <c r="AC15" i="1"/>
  <c r="D15" i="1"/>
  <c r="X15" i="1"/>
  <c r="C17" i="1" l="1"/>
  <c r="N13" i="1"/>
  <c r="C13" i="1" s="1"/>
  <c r="AC13" i="1"/>
  <c r="AC11" i="1"/>
  <c r="N11" i="1"/>
  <c r="D11" i="1"/>
  <c r="AC9" i="1"/>
  <c r="I11" i="1"/>
  <c r="C15" i="1"/>
  <c r="AH9" i="1"/>
  <c r="AH11" i="1"/>
  <c r="X11" i="1"/>
  <c r="X9" i="1"/>
  <c r="D9" i="1"/>
  <c r="S11" i="1"/>
  <c r="I7" i="1"/>
  <c r="AC7" i="1"/>
  <c r="AH7" i="1"/>
  <c r="N7" i="1"/>
  <c r="D7" i="1"/>
  <c r="X7" i="1"/>
  <c r="S7" i="1"/>
  <c r="C9" i="1"/>
  <c r="C11" i="1" l="1"/>
  <c r="C7" i="1"/>
</calcChain>
</file>

<file path=xl/sharedStrings.xml><?xml version="1.0" encoding="utf-8"?>
<sst xmlns="http://schemas.openxmlformats.org/spreadsheetml/2006/main" count="70" uniqueCount="30">
  <si>
    <t>人事行政</t>
    <phoneticPr fontId="1" type="noConversion"/>
  </si>
  <si>
    <t>法制</t>
    <phoneticPr fontId="1" type="noConversion"/>
  </si>
  <si>
    <t>資訊處理</t>
    <phoneticPr fontId="1" type="noConversion"/>
  </si>
  <si>
    <t>會計審計</t>
    <phoneticPr fontId="1" type="noConversion"/>
  </si>
  <si>
    <t>男</t>
    <phoneticPr fontId="1" type="noConversion"/>
  </si>
  <si>
    <t>女</t>
    <phoneticPr fontId="1" type="noConversion"/>
  </si>
  <si>
    <t>108年</t>
    <phoneticPr fontId="1" type="noConversion"/>
  </si>
  <si>
    <t>人數</t>
    <phoneticPr fontId="1" type="noConversion"/>
  </si>
  <si>
    <t>比例</t>
    <phoneticPr fontId="1" type="noConversion"/>
  </si>
  <si>
    <t>總計</t>
  </si>
  <si>
    <t>小計</t>
    <phoneticPr fontId="1" type="noConversion"/>
  </si>
  <si>
    <t>主管</t>
    <phoneticPr fontId="1" type="noConversion"/>
  </si>
  <si>
    <t>土木工程</t>
    <phoneticPr fontId="1" type="noConversion"/>
  </si>
  <si>
    <t>經建行政</t>
    <phoneticPr fontId="1" type="noConversion"/>
  </si>
  <si>
    <t>綜合行政</t>
    <phoneticPr fontId="1" type="noConversion"/>
  </si>
  <si>
    <t>綜合行政</t>
    <phoneticPr fontId="1" type="noConversion"/>
  </si>
  <si>
    <t>法制</t>
    <phoneticPr fontId="1" type="noConversion"/>
  </si>
  <si>
    <t>資訊處理</t>
    <phoneticPr fontId="1" type="noConversion"/>
  </si>
  <si>
    <t>人事行政</t>
    <phoneticPr fontId="1" type="noConversion"/>
  </si>
  <si>
    <t>會計審計</t>
    <phoneticPr fontId="1" type="noConversion"/>
  </si>
  <si>
    <t>年別</t>
    <phoneticPr fontId="1" type="noConversion"/>
  </si>
  <si>
    <t>小計</t>
    <phoneticPr fontId="1" type="noConversion"/>
  </si>
  <si>
    <t>本會職員各職系性別比例</t>
    <phoneticPr fontId="1" type="noConversion"/>
  </si>
  <si>
    <t>表3</t>
    <phoneticPr fontId="1" type="noConversion"/>
  </si>
  <si>
    <t>109年</t>
    <phoneticPr fontId="1" type="noConversion"/>
  </si>
  <si>
    <t>110年</t>
    <phoneticPr fontId="1" type="noConversion"/>
  </si>
  <si>
    <t>111年</t>
    <phoneticPr fontId="1" type="noConversion"/>
  </si>
  <si>
    <t>112年</t>
  </si>
  <si>
    <t>113年</t>
    <phoneticPr fontId="1" type="noConversion"/>
  </si>
  <si>
    <r>
      <t>備註：</t>
    </r>
    <r>
      <rPr>
        <sz val="12"/>
        <color indexed="8"/>
        <rFont val="標楷體"/>
        <family val="4"/>
        <charset val="136"/>
      </rPr>
      <t xml:space="preserve">
1.性別資料使用：本表為本會職員各職系之性別比例，並以主管/非主管為副分類，以土木工程職系為例，該職系總人數為75人，其中男性61人，佔81%，女性14人，佔19%，女性人數略為提升；另土木工程職系男性主管為15人，比例為25%；女性主管為2人，比例為14%。從本表可知，本會以土木工程職系人員為主，約佔51%。又本會各職系女性主管比例，法制職系、資訊處理職系、人事行政職系、會計審計職系女性主管比例均高於男性，顯示本會致力拔擢優秀女性人才。
2.應用深化：受限於政府人事法制，在相關職缺公告、進用及陞遷時均不得限制性別，惟本會各職系人員男女比例及擔任主管情形，可提供首長勾選外補或陞遷人選之參考。
3.未進行國際性別統計比較原因說明：茲考量其他國家政府組織型態、功能任務迥異，爰未能就與本會業務性質與角色功能完全相同之國外政府機關進行國際比較。</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</si>
</sst>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7" x14ac:knownFonts="1">
    <font>
      <sz val="12"/>
      <color theme="1"/>
      <name val="新細明體"/>
      <family val="1"/>
      <charset val="136"/>
      <scheme val="minor"/>
    </font>
    <font>
      <sz val="9"/>
      <name val="新細明體"/>
      <family val="1"/>
      <charset val="136"/>
    </font>
    <font>
      <sz val="12"/>
      <color indexed="8"/>
      <name val="標楷體"/>
      <family val="4"/>
      <charset val="136"/>
    </font>
    <font>
      <sz val="12"/>
      <color theme="1"/>
      <name val="標楷體"/>
      <family val="4"/>
      <charset val="136"/>
    </font>
    <font>
      <b/>
      <sz val="12"/>
      <color theme="1"/>
      <name val="標楷體"/>
      <family val="4"/>
      <charset val="136"/>
    </font>
    <font>
      <sz val="10"/>
      <color theme="1"/>
      <name val="標楷體"/>
      <family val="4"/>
      <charset val="136"/>
    </font>
    <font>
      <b/>
      <sz val="14"/>
      <color theme="1"/>
      <name val="標楷體"/>
      <family val="4"/>
      <charset val="136"/>
    </font>
  </fonts>
  <fills count="4">
    <fill>
      <patternFill patternType="none"/>
    </fill>
    <fill>
      <patternFill patternType="gray125"/>
    </fill>
    <fill>
      <patternFill patternType="solid">
        <fgColor rgb="FF92D050"/>
        <bgColor indexed="64"/>
      </patternFill>
    </fill>
    <fill>
      <patternFill patternType="solid">
        <fgColor rgb="FFFFFFCC"/>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36">
    <xf numFmtId="0" fontId="0" fillId="0" borderId="0" xfId="0">
      <alignment vertical="center"/>
    </xf>
    <xf numFmtId="0" fontId="3" fillId="0" borderId="0" xfId="0" applyFont="1">
      <alignment vertical="center"/>
    </xf>
    <xf numFmtId="0" fontId="3" fillId="0" borderId="1" xfId="0" applyFont="1" applyBorder="1">
      <alignment vertical="center"/>
    </xf>
    <xf numFmtId="0" fontId="4" fillId="0" borderId="2" xfId="0" applyFont="1" applyBorder="1" applyAlignment="1">
      <alignment horizontal="center" vertical="center"/>
    </xf>
    <xf numFmtId="0" fontId="3" fillId="0" borderId="2" xfId="0" applyFont="1" applyBorder="1" applyAlignment="1">
      <alignment horizontal="center" vertical="center"/>
    </xf>
    <xf numFmtId="176" fontId="3" fillId="0" borderId="0" xfId="0" applyNumberFormat="1" applyFont="1">
      <alignment vertical="center"/>
    </xf>
    <xf numFmtId="0" fontId="5" fillId="0" borderId="0" xfId="0" applyFont="1" applyAlignment="1">
      <alignment horizontal="center" vertical="center" wrapText="1"/>
    </xf>
    <xf numFmtId="0" fontId="5" fillId="0" borderId="3" xfId="0" applyFont="1" applyBorder="1" applyAlignment="1">
      <alignment horizontal="center" vertical="center" wrapText="1"/>
    </xf>
    <xf numFmtId="9" fontId="4" fillId="0" borderId="1" xfId="0" applyNumberFormat="1" applyFont="1" applyBorder="1">
      <alignment vertical="center"/>
    </xf>
    <xf numFmtId="0" fontId="3" fillId="2" borderId="1" xfId="0" applyFont="1" applyFill="1" applyBorder="1">
      <alignment vertical="center"/>
    </xf>
    <xf numFmtId="9" fontId="3" fillId="2" borderId="1" xfId="0" applyNumberFormat="1" applyFont="1" applyFill="1" applyBorder="1">
      <alignment vertical="center"/>
    </xf>
    <xf numFmtId="0" fontId="3" fillId="3" borderId="1" xfId="0" applyFont="1" applyFill="1" applyBorder="1">
      <alignment vertical="center"/>
    </xf>
    <xf numFmtId="9" fontId="3" fillId="3" borderId="1" xfId="0" applyNumberFormat="1" applyFont="1" applyFill="1" applyBorder="1">
      <alignment vertical="center"/>
    </xf>
    <xf numFmtId="0" fontId="5" fillId="3" borderId="4"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6" fillId="0" borderId="0" xfId="0" applyFont="1" applyAlignment="1">
      <alignment horizontal="center" vertical="center"/>
    </xf>
    <xf numFmtId="0" fontId="3" fillId="3" borderId="8"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2" borderId="6" xfId="0" applyFont="1" applyFill="1" applyBorder="1" applyAlignment="1">
      <alignment horizontal="center" vertical="center"/>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3" fillId="2" borderId="5" xfId="0" applyFont="1" applyFill="1" applyBorder="1" applyAlignment="1">
      <alignment horizontal="center" vertical="center" wrapText="1"/>
    </xf>
    <xf numFmtId="0" fontId="0" fillId="2" borderId="4" xfId="0" applyFill="1" applyBorder="1" applyAlignment="1">
      <alignment horizontal="center" vertical="center" wrapText="1"/>
    </xf>
    <xf numFmtId="0" fontId="3" fillId="2" borderId="5" xfId="0" applyFont="1" applyFill="1" applyBorder="1" applyAlignment="1">
      <alignment horizontal="center" vertical="center"/>
    </xf>
    <xf numFmtId="0" fontId="0" fillId="2" borderId="9" xfId="0" applyFill="1" applyBorder="1" applyAlignment="1">
      <alignment horizontal="center" vertical="center"/>
    </xf>
    <xf numFmtId="0" fontId="0" fillId="2" borderId="4" xfId="0" applyFill="1" applyBorder="1" applyAlignment="1">
      <alignment horizontal="center" vertical="center"/>
    </xf>
    <xf numFmtId="0" fontId="3" fillId="2" borderId="4" xfId="0" applyFont="1" applyFill="1" applyBorder="1" applyAlignment="1">
      <alignment horizontal="center" vertical="center"/>
    </xf>
    <xf numFmtId="0" fontId="3" fillId="2" borderId="8" xfId="0" applyFont="1"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32F79-983B-4AED-9E7A-C884A42F2A8D}">
  <sheetPr>
    <tabColor rgb="FFCCFFCC"/>
    <pageSetUpPr fitToPage="1"/>
  </sheetPr>
  <dimension ref="A1:AL18"/>
  <sheetViews>
    <sheetView tabSelected="1" view="pageBreakPreview" zoomScaleNormal="100" zoomScaleSheetLayoutView="100" workbookViewId="0">
      <selection activeCell="A18" sqref="A18:AL18"/>
    </sheetView>
  </sheetViews>
  <sheetFormatPr defaultRowHeight="16.399999999999999" x14ac:dyDescent="0.3"/>
  <cols>
    <col min="1" max="2" width="6.5" style="1" customWidth="1"/>
    <col min="3" max="3" width="6.375" style="1" customWidth="1"/>
    <col min="4" max="5" width="4.75" style="1" customWidth="1"/>
    <col min="6" max="6" width="4.875" style="1" customWidth="1"/>
    <col min="7" max="7" width="4.75" style="1" customWidth="1"/>
    <col min="8" max="8" width="4.875" style="1" customWidth="1"/>
    <col min="9" max="10" width="4.75" style="1" customWidth="1"/>
    <col min="11" max="11" width="4.875" style="1" customWidth="1"/>
    <col min="12" max="12" width="4.75" style="1" customWidth="1"/>
    <col min="13" max="13" width="4.875" style="1" customWidth="1"/>
    <col min="14" max="15" width="4.75" style="1" customWidth="1"/>
    <col min="16" max="16" width="4.875" style="1" customWidth="1"/>
    <col min="17" max="17" width="4.75" style="1" customWidth="1"/>
    <col min="18" max="18" width="4.875" style="1" customWidth="1"/>
    <col min="19" max="20" width="4.75" style="1" customWidth="1"/>
    <col min="21" max="21" width="4.875" style="1" customWidth="1"/>
    <col min="22" max="22" width="4.75" style="1" customWidth="1"/>
    <col min="23" max="23" width="4.875" style="1" customWidth="1"/>
    <col min="24" max="24" width="4.75" style="1" customWidth="1"/>
    <col min="25" max="25" width="5.875" style="1" customWidth="1"/>
    <col min="26" max="26" width="4.875" style="1" customWidth="1"/>
    <col min="27" max="27" width="4.75" style="1" customWidth="1"/>
    <col min="28" max="28" width="4.875" style="1" customWidth="1"/>
    <col min="29" max="30" width="4.75" style="1" customWidth="1"/>
    <col min="31" max="31" width="4.875" style="1" customWidth="1"/>
    <col min="32" max="32" width="6.25" style="1" customWidth="1"/>
    <col min="33" max="33" width="4.875" style="1" customWidth="1"/>
    <col min="34" max="35" width="4.75" style="1" customWidth="1"/>
    <col min="36" max="36" width="4.875" style="1" customWidth="1"/>
    <col min="37" max="37" width="4.75" style="1" customWidth="1"/>
    <col min="38" max="38" width="4.875" style="1" customWidth="1"/>
    <col min="39" max="16384" width="9" style="1"/>
  </cols>
  <sheetData>
    <row r="1" spans="1:38" ht="18.350000000000001" x14ac:dyDescent="0.3">
      <c r="A1" s="18" t="s">
        <v>22</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row>
    <row r="2" spans="1:38" x14ac:dyDescent="0.3">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4" t="s">
        <v>23</v>
      </c>
    </row>
    <row r="3" spans="1:38" x14ac:dyDescent="0.3">
      <c r="A3" s="30" t="s">
        <v>20</v>
      </c>
      <c r="B3" s="31"/>
      <c r="C3" s="26" t="s">
        <v>9</v>
      </c>
      <c r="D3" s="21" t="s">
        <v>12</v>
      </c>
      <c r="E3" s="22"/>
      <c r="F3" s="22"/>
      <c r="G3" s="22"/>
      <c r="H3" s="23"/>
      <c r="I3" s="21" t="s">
        <v>13</v>
      </c>
      <c r="J3" s="22"/>
      <c r="K3" s="22"/>
      <c r="L3" s="22"/>
      <c r="M3" s="23"/>
      <c r="N3" s="21" t="s">
        <v>15</v>
      </c>
      <c r="O3" s="22" t="s">
        <v>14</v>
      </c>
      <c r="P3" s="22"/>
      <c r="Q3" s="22"/>
      <c r="R3" s="23"/>
      <c r="S3" s="21" t="s">
        <v>16</v>
      </c>
      <c r="T3" s="22" t="s">
        <v>1</v>
      </c>
      <c r="U3" s="22"/>
      <c r="V3" s="22"/>
      <c r="W3" s="23"/>
      <c r="X3" s="21" t="s">
        <v>17</v>
      </c>
      <c r="Y3" s="22" t="s">
        <v>2</v>
      </c>
      <c r="Z3" s="22"/>
      <c r="AA3" s="22"/>
      <c r="AB3" s="23"/>
      <c r="AC3" s="21" t="s">
        <v>18</v>
      </c>
      <c r="AD3" s="22" t="s">
        <v>0</v>
      </c>
      <c r="AE3" s="22"/>
      <c r="AF3" s="22"/>
      <c r="AG3" s="23"/>
      <c r="AH3" s="21" t="s">
        <v>19</v>
      </c>
      <c r="AI3" s="22" t="s">
        <v>3</v>
      </c>
      <c r="AJ3" s="22"/>
      <c r="AK3" s="22"/>
      <c r="AL3" s="23"/>
    </row>
    <row r="4" spans="1:38" s="6" customFormat="1" ht="19" customHeight="1" x14ac:dyDescent="0.3">
      <c r="A4" s="32"/>
      <c r="B4" s="33"/>
      <c r="C4" s="27"/>
      <c r="D4" s="24" t="s">
        <v>10</v>
      </c>
      <c r="E4" s="19" t="s">
        <v>4</v>
      </c>
      <c r="F4" s="20"/>
      <c r="G4" s="19" t="s">
        <v>5</v>
      </c>
      <c r="H4" s="20"/>
      <c r="I4" s="24" t="s">
        <v>21</v>
      </c>
      <c r="J4" s="19" t="s">
        <v>4</v>
      </c>
      <c r="K4" s="20"/>
      <c r="L4" s="19" t="s">
        <v>5</v>
      </c>
      <c r="M4" s="20"/>
      <c r="N4" s="24" t="s">
        <v>21</v>
      </c>
      <c r="O4" s="19" t="s">
        <v>4</v>
      </c>
      <c r="P4" s="20"/>
      <c r="Q4" s="19" t="s">
        <v>5</v>
      </c>
      <c r="R4" s="20"/>
      <c r="S4" s="24" t="s">
        <v>21</v>
      </c>
      <c r="T4" s="19" t="s">
        <v>4</v>
      </c>
      <c r="U4" s="20"/>
      <c r="V4" s="19" t="s">
        <v>5</v>
      </c>
      <c r="W4" s="20"/>
      <c r="X4" s="24" t="s">
        <v>21</v>
      </c>
      <c r="Y4" s="19" t="s">
        <v>4</v>
      </c>
      <c r="Z4" s="20"/>
      <c r="AA4" s="19" t="s">
        <v>5</v>
      </c>
      <c r="AB4" s="20"/>
      <c r="AC4" s="24" t="s">
        <v>21</v>
      </c>
      <c r="AD4" s="19" t="s">
        <v>4</v>
      </c>
      <c r="AE4" s="20"/>
      <c r="AF4" s="19" t="s">
        <v>5</v>
      </c>
      <c r="AG4" s="20"/>
      <c r="AH4" s="24" t="s">
        <v>21</v>
      </c>
      <c r="AI4" s="19" t="s">
        <v>4</v>
      </c>
      <c r="AJ4" s="20"/>
      <c r="AK4" s="19" t="s">
        <v>5</v>
      </c>
      <c r="AL4" s="20"/>
    </row>
    <row r="5" spans="1:38" s="6" customFormat="1" ht="13.75" x14ac:dyDescent="0.3">
      <c r="A5" s="34"/>
      <c r="B5" s="35"/>
      <c r="C5" s="28"/>
      <c r="D5" s="25"/>
      <c r="E5" s="13"/>
      <c r="F5" s="7" t="s">
        <v>11</v>
      </c>
      <c r="G5" s="13"/>
      <c r="H5" s="7" t="s">
        <v>11</v>
      </c>
      <c r="I5" s="25"/>
      <c r="J5" s="13"/>
      <c r="K5" s="7" t="s">
        <v>11</v>
      </c>
      <c r="L5" s="13"/>
      <c r="M5" s="7" t="s">
        <v>11</v>
      </c>
      <c r="N5" s="25"/>
      <c r="O5" s="13"/>
      <c r="P5" s="7" t="s">
        <v>11</v>
      </c>
      <c r="Q5" s="13"/>
      <c r="R5" s="7" t="s">
        <v>11</v>
      </c>
      <c r="S5" s="25"/>
      <c r="T5" s="13"/>
      <c r="U5" s="7" t="s">
        <v>11</v>
      </c>
      <c r="V5" s="13"/>
      <c r="W5" s="7" t="s">
        <v>11</v>
      </c>
      <c r="X5" s="25"/>
      <c r="Y5" s="13"/>
      <c r="Z5" s="7" t="s">
        <v>11</v>
      </c>
      <c r="AA5" s="13"/>
      <c r="AB5" s="7" t="s">
        <v>11</v>
      </c>
      <c r="AC5" s="25"/>
      <c r="AD5" s="13"/>
      <c r="AE5" s="7" t="s">
        <v>11</v>
      </c>
      <c r="AF5" s="13"/>
      <c r="AG5" s="7" t="s">
        <v>11</v>
      </c>
      <c r="AH5" s="25"/>
      <c r="AI5" s="13"/>
      <c r="AJ5" s="7" t="s">
        <v>11</v>
      </c>
      <c r="AK5" s="13"/>
      <c r="AL5" s="7" t="s">
        <v>11</v>
      </c>
    </row>
    <row r="6" spans="1:38" ht="19" customHeight="1" x14ac:dyDescent="0.3">
      <c r="A6" s="26" t="s">
        <v>6</v>
      </c>
      <c r="B6" s="14" t="s">
        <v>7</v>
      </c>
      <c r="C6" s="9">
        <f t="shared" ref="C6:C16" si="0">D6+I6+N6+S6+X6+AC6+AH6</f>
        <v>120</v>
      </c>
      <c r="D6" s="9">
        <f>E6+G6</f>
        <v>67</v>
      </c>
      <c r="E6" s="11">
        <v>57</v>
      </c>
      <c r="F6" s="2">
        <v>11</v>
      </c>
      <c r="G6" s="11">
        <v>10</v>
      </c>
      <c r="H6" s="2">
        <v>2</v>
      </c>
      <c r="I6" s="9">
        <f>J6+L6</f>
        <v>15</v>
      </c>
      <c r="J6" s="11">
        <v>8</v>
      </c>
      <c r="K6" s="2">
        <v>2</v>
      </c>
      <c r="L6" s="11">
        <v>7</v>
      </c>
      <c r="M6" s="2">
        <v>2</v>
      </c>
      <c r="N6" s="9">
        <f>O6+Q6</f>
        <v>14</v>
      </c>
      <c r="O6" s="11">
        <v>9</v>
      </c>
      <c r="P6" s="2">
        <v>2</v>
      </c>
      <c r="Q6" s="11">
        <v>5</v>
      </c>
      <c r="R6" s="2">
        <v>1</v>
      </c>
      <c r="S6" s="9">
        <f>T6+V6</f>
        <v>10</v>
      </c>
      <c r="T6" s="11">
        <v>1</v>
      </c>
      <c r="U6" s="2">
        <v>0</v>
      </c>
      <c r="V6" s="11">
        <v>9</v>
      </c>
      <c r="W6" s="2">
        <v>2</v>
      </c>
      <c r="X6" s="9">
        <f>Y6+AA6</f>
        <v>8</v>
      </c>
      <c r="Y6" s="11">
        <v>7</v>
      </c>
      <c r="Z6" s="2">
        <v>0</v>
      </c>
      <c r="AA6" s="11">
        <v>1</v>
      </c>
      <c r="AB6" s="2">
        <v>0</v>
      </c>
      <c r="AC6" s="9">
        <f>AD6+AF6</f>
        <v>3</v>
      </c>
      <c r="AD6" s="11">
        <v>0</v>
      </c>
      <c r="AE6" s="2">
        <v>0</v>
      </c>
      <c r="AF6" s="11">
        <v>3</v>
      </c>
      <c r="AG6" s="2">
        <v>1</v>
      </c>
      <c r="AH6" s="9">
        <f>AI6+AK6</f>
        <v>3</v>
      </c>
      <c r="AI6" s="11">
        <v>1</v>
      </c>
      <c r="AJ6" s="2">
        <v>0</v>
      </c>
      <c r="AK6" s="11">
        <v>2</v>
      </c>
      <c r="AL6" s="2">
        <v>1</v>
      </c>
    </row>
    <row r="7" spans="1:38" s="5" customFormat="1" ht="19" customHeight="1" x14ac:dyDescent="0.3">
      <c r="A7" s="29"/>
      <c r="B7" s="15" t="s">
        <v>8</v>
      </c>
      <c r="C7" s="10">
        <f t="shared" si="0"/>
        <v>1</v>
      </c>
      <c r="D7" s="10">
        <f>D6/C6</f>
        <v>0.55833333333333335</v>
      </c>
      <c r="E7" s="12">
        <f>E6/(E6+G6)</f>
        <v>0.85074626865671643</v>
      </c>
      <c r="F7" s="8">
        <f>F6/E6</f>
        <v>0.19298245614035087</v>
      </c>
      <c r="G7" s="12">
        <f>G6/(E6+G6)</f>
        <v>0.14925373134328357</v>
      </c>
      <c r="H7" s="8">
        <f>H6/G6</f>
        <v>0.2</v>
      </c>
      <c r="I7" s="10">
        <f>I6/C6</f>
        <v>0.125</v>
      </c>
      <c r="J7" s="12">
        <f>J6/(J6+L6)</f>
        <v>0.53333333333333333</v>
      </c>
      <c r="K7" s="8">
        <f>K6/J6</f>
        <v>0.25</v>
      </c>
      <c r="L7" s="12">
        <f>L6/(J6+L6)</f>
        <v>0.46666666666666667</v>
      </c>
      <c r="M7" s="8">
        <f>M6/L6</f>
        <v>0.2857142857142857</v>
      </c>
      <c r="N7" s="10">
        <f>N6/C6</f>
        <v>0.11666666666666667</v>
      </c>
      <c r="O7" s="12">
        <f>O6/(O6+Q6)</f>
        <v>0.6428571428571429</v>
      </c>
      <c r="P7" s="8">
        <f>P6/O6</f>
        <v>0.22222222222222221</v>
      </c>
      <c r="Q7" s="12">
        <f>Q6/(O6+Q6)</f>
        <v>0.35714285714285715</v>
      </c>
      <c r="R7" s="8">
        <f>R6/Q6</f>
        <v>0.2</v>
      </c>
      <c r="S7" s="10">
        <f>S6/C6</f>
        <v>8.3333333333333329E-2</v>
      </c>
      <c r="T7" s="12">
        <f>T6/(T6+V6)</f>
        <v>0.1</v>
      </c>
      <c r="U7" s="8">
        <f>U6/T6</f>
        <v>0</v>
      </c>
      <c r="V7" s="12">
        <f>V6/(T6+V6)</f>
        <v>0.9</v>
      </c>
      <c r="W7" s="8">
        <f>W6/V6</f>
        <v>0.22222222222222221</v>
      </c>
      <c r="X7" s="10">
        <f>X6/C6</f>
        <v>6.6666666666666666E-2</v>
      </c>
      <c r="Y7" s="12">
        <f>Y6/(Y6+AA6)</f>
        <v>0.875</v>
      </c>
      <c r="Z7" s="8">
        <f>Z6/Y6</f>
        <v>0</v>
      </c>
      <c r="AA7" s="12">
        <f>AA6/(Y6+AA6)</f>
        <v>0.125</v>
      </c>
      <c r="AB7" s="8">
        <f>AB6/AA6</f>
        <v>0</v>
      </c>
      <c r="AC7" s="10">
        <f>AC6/C6</f>
        <v>2.5000000000000001E-2</v>
      </c>
      <c r="AD7" s="12">
        <f>AD6/(AD6+AF6)</f>
        <v>0</v>
      </c>
      <c r="AE7" s="8">
        <v>0</v>
      </c>
      <c r="AF7" s="12">
        <v>1</v>
      </c>
      <c r="AG7" s="8">
        <f>AG6/AF6</f>
        <v>0.33333333333333331</v>
      </c>
      <c r="AH7" s="10">
        <f>AH6/C6</f>
        <v>2.5000000000000001E-2</v>
      </c>
      <c r="AI7" s="12">
        <f>AI6/(AI6+AK6)</f>
        <v>0.33333333333333331</v>
      </c>
      <c r="AJ7" s="8">
        <f>AJ6/(AJ6+AL6)</f>
        <v>0</v>
      </c>
      <c r="AK7" s="12">
        <f>AK6/(AI6+AK6)</f>
        <v>0.66666666666666663</v>
      </c>
      <c r="AL7" s="8">
        <f>AL6/AK6</f>
        <v>0.5</v>
      </c>
    </row>
    <row r="8" spans="1:38" ht="19" customHeight="1" x14ac:dyDescent="0.3">
      <c r="A8" s="26" t="s">
        <v>24</v>
      </c>
      <c r="B8" s="14" t="s">
        <v>7</v>
      </c>
      <c r="C8" s="9">
        <f t="shared" si="0"/>
        <v>126</v>
      </c>
      <c r="D8" s="9">
        <f>E8+G8</f>
        <v>72</v>
      </c>
      <c r="E8" s="11">
        <v>62</v>
      </c>
      <c r="F8" s="2">
        <v>13</v>
      </c>
      <c r="G8" s="11">
        <v>10</v>
      </c>
      <c r="H8" s="2">
        <v>2</v>
      </c>
      <c r="I8" s="9">
        <f>J8+L8</f>
        <v>14</v>
      </c>
      <c r="J8" s="11">
        <v>9</v>
      </c>
      <c r="K8" s="2">
        <v>2</v>
      </c>
      <c r="L8" s="11">
        <v>5</v>
      </c>
      <c r="M8" s="2">
        <v>0</v>
      </c>
      <c r="N8" s="9">
        <f>O8+Q8</f>
        <v>16</v>
      </c>
      <c r="O8" s="11">
        <v>9</v>
      </c>
      <c r="P8" s="2">
        <v>2</v>
      </c>
      <c r="Q8" s="11">
        <v>7</v>
      </c>
      <c r="R8" s="2">
        <v>2</v>
      </c>
      <c r="S8" s="9">
        <f>T8+V8</f>
        <v>10</v>
      </c>
      <c r="T8" s="11">
        <v>1</v>
      </c>
      <c r="U8" s="2">
        <v>0</v>
      </c>
      <c r="V8" s="11">
        <v>9</v>
      </c>
      <c r="W8" s="2">
        <v>2</v>
      </c>
      <c r="X8" s="9">
        <f>Y8+AA8</f>
        <v>6</v>
      </c>
      <c r="Y8" s="11">
        <v>5</v>
      </c>
      <c r="Z8" s="2">
        <v>0</v>
      </c>
      <c r="AA8" s="11">
        <v>1</v>
      </c>
      <c r="AB8" s="2">
        <v>0</v>
      </c>
      <c r="AC8" s="9">
        <f>AD8+AF8</f>
        <v>4</v>
      </c>
      <c r="AD8" s="11">
        <v>0</v>
      </c>
      <c r="AE8" s="2">
        <v>0</v>
      </c>
      <c r="AF8" s="11">
        <v>4</v>
      </c>
      <c r="AG8" s="2">
        <v>1</v>
      </c>
      <c r="AH8" s="9">
        <f>AI8+AK8</f>
        <v>4</v>
      </c>
      <c r="AI8" s="11">
        <v>1</v>
      </c>
      <c r="AJ8" s="2">
        <v>0</v>
      </c>
      <c r="AK8" s="11">
        <v>3</v>
      </c>
      <c r="AL8" s="2">
        <v>1</v>
      </c>
    </row>
    <row r="9" spans="1:38" s="5" customFormat="1" ht="19" customHeight="1" x14ac:dyDescent="0.3">
      <c r="A9" s="29"/>
      <c r="B9" s="15" t="s">
        <v>8</v>
      </c>
      <c r="C9" s="10">
        <f t="shared" si="0"/>
        <v>1</v>
      </c>
      <c r="D9" s="10">
        <f>D8/C8</f>
        <v>0.5714285714285714</v>
      </c>
      <c r="E9" s="12">
        <f>E8/(E8+G8)</f>
        <v>0.86111111111111116</v>
      </c>
      <c r="F9" s="8">
        <f>F8/E8</f>
        <v>0.20967741935483872</v>
      </c>
      <c r="G9" s="12">
        <f>G8/(E8+G8)</f>
        <v>0.1388888888888889</v>
      </c>
      <c r="H9" s="8">
        <f>H8/G8</f>
        <v>0.2</v>
      </c>
      <c r="I9" s="10">
        <f>I8/C8</f>
        <v>0.1111111111111111</v>
      </c>
      <c r="J9" s="12">
        <f>J8/(J8+L8)</f>
        <v>0.6428571428571429</v>
      </c>
      <c r="K9" s="8">
        <f>K8/J8</f>
        <v>0.22222222222222221</v>
      </c>
      <c r="L9" s="12">
        <f>L8/(J8+L8)</f>
        <v>0.35714285714285715</v>
      </c>
      <c r="M9" s="8">
        <f>M8/L8</f>
        <v>0</v>
      </c>
      <c r="N9" s="10">
        <f>N8/C8</f>
        <v>0.12698412698412698</v>
      </c>
      <c r="O9" s="12">
        <f>O8/(O8+Q8)</f>
        <v>0.5625</v>
      </c>
      <c r="P9" s="8">
        <f>P8/O8</f>
        <v>0.22222222222222221</v>
      </c>
      <c r="Q9" s="12">
        <f>Q8/(O8+Q8)</f>
        <v>0.4375</v>
      </c>
      <c r="R9" s="8">
        <f>R8/Q8</f>
        <v>0.2857142857142857</v>
      </c>
      <c r="S9" s="10">
        <f>S8/C8</f>
        <v>7.9365079365079361E-2</v>
      </c>
      <c r="T9" s="12">
        <f>T8/(T8+V8)</f>
        <v>0.1</v>
      </c>
      <c r="U9" s="8">
        <f>U8/T8</f>
        <v>0</v>
      </c>
      <c r="V9" s="12">
        <f>V8/(T8+V8)</f>
        <v>0.9</v>
      </c>
      <c r="W9" s="8">
        <f>W8/V8</f>
        <v>0.22222222222222221</v>
      </c>
      <c r="X9" s="10">
        <f>X8/C8</f>
        <v>4.7619047619047616E-2</v>
      </c>
      <c r="Y9" s="12">
        <f>Y8/(Y8+AA8)</f>
        <v>0.83333333333333337</v>
      </c>
      <c r="Z9" s="8">
        <f>Z8/Y8</f>
        <v>0</v>
      </c>
      <c r="AA9" s="12">
        <f>AA8/(Y8+AA8)</f>
        <v>0.16666666666666666</v>
      </c>
      <c r="AB9" s="8">
        <f>AB8/AA8</f>
        <v>0</v>
      </c>
      <c r="AC9" s="10">
        <f>AC8/C8</f>
        <v>3.1746031746031744E-2</v>
      </c>
      <c r="AD9" s="12">
        <f>AD8/(AD8+AF8)</f>
        <v>0</v>
      </c>
      <c r="AE9" s="8">
        <v>0</v>
      </c>
      <c r="AF9" s="12">
        <v>1</v>
      </c>
      <c r="AG9" s="8">
        <f>AG8/AF8</f>
        <v>0.25</v>
      </c>
      <c r="AH9" s="10">
        <f>AH8/C8</f>
        <v>3.1746031746031744E-2</v>
      </c>
      <c r="AI9" s="12">
        <f>AI8/(AI8+AK8)</f>
        <v>0.25</v>
      </c>
      <c r="AJ9" s="8">
        <f>AJ8/(AJ8+AL8)</f>
        <v>0</v>
      </c>
      <c r="AK9" s="12">
        <f>AK8/(AI8+AK8)</f>
        <v>0.75</v>
      </c>
      <c r="AL9" s="8">
        <f>AL8/AK8</f>
        <v>0.33333333333333331</v>
      </c>
    </row>
    <row r="10" spans="1:38" s="5" customFormat="1" ht="19" customHeight="1" x14ac:dyDescent="0.3">
      <c r="A10" s="26" t="s">
        <v>25</v>
      </c>
      <c r="B10" s="14" t="s">
        <v>7</v>
      </c>
      <c r="C10" s="9">
        <f t="shared" si="0"/>
        <v>130</v>
      </c>
      <c r="D10" s="9">
        <f>E10+G10</f>
        <v>72</v>
      </c>
      <c r="E10" s="11">
        <v>61</v>
      </c>
      <c r="F10" s="2">
        <v>13</v>
      </c>
      <c r="G10" s="11">
        <v>11</v>
      </c>
      <c r="H10" s="2">
        <v>2</v>
      </c>
      <c r="I10" s="9">
        <f>J10+L10</f>
        <v>17</v>
      </c>
      <c r="J10" s="11">
        <v>8</v>
      </c>
      <c r="K10" s="2">
        <v>3</v>
      </c>
      <c r="L10" s="11">
        <v>9</v>
      </c>
      <c r="M10" s="2">
        <v>1</v>
      </c>
      <c r="N10" s="9">
        <f>O10+Q10</f>
        <v>16</v>
      </c>
      <c r="O10" s="11">
        <v>9</v>
      </c>
      <c r="P10" s="2">
        <v>2</v>
      </c>
      <c r="Q10" s="11">
        <v>7</v>
      </c>
      <c r="R10" s="2">
        <v>2</v>
      </c>
      <c r="S10" s="9">
        <f>T10+V10</f>
        <v>11</v>
      </c>
      <c r="T10" s="11">
        <v>1</v>
      </c>
      <c r="U10" s="2">
        <v>0</v>
      </c>
      <c r="V10" s="11">
        <v>10</v>
      </c>
      <c r="W10" s="2">
        <v>2</v>
      </c>
      <c r="X10" s="9">
        <f>Y10+AA10</f>
        <v>7</v>
      </c>
      <c r="Y10" s="11">
        <v>7</v>
      </c>
      <c r="Z10" s="2">
        <v>0</v>
      </c>
      <c r="AA10" s="11">
        <v>0</v>
      </c>
      <c r="AB10" s="2">
        <v>0</v>
      </c>
      <c r="AC10" s="9">
        <f>AD10+AF10</f>
        <v>3</v>
      </c>
      <c r="AD10" s="11">
        <v>0</v>
      </c>
      <c r="AE10" s="2">
        <v>0</v>
      </c>
      <c r="AF10" s="11">
        <v>3</v>
      </c>
      <c r="AG10" s="2">
        <v>1</v>
      </c>
      <c r="AH10" s="9">
        <f>AI10+AK10</f>
        <v>4</v>
      </c>
      <c r="AI10" s="11">
        <v>1</v>
      </c>
      <c r="AJ10" s="2">
        <v>0</v>
      </c>
      <c r="AK10" s="11">
        <v>3</v>
      </c>
      <c r="AL10" s="2">
        <v>1</v>
      </c>
    </row>
    <row r="11" spans="1:38" s="5" customFormat="1" ht="19" customHeight="1" x14ac:dyDescent="0.3">
      <c r="A11" s="29"/>
      <c r="B11" s="15" t="s">
        <v>8</v>
      </c>
      <c r="C11" s="10">
        <f t="shared" si="0"/>
        <v>1</v>
      </c>
      <c r="D11" s="10">
        <f>D10/C10</f>
        <v>0.55384615384615388</v>
      </c>
      <c r="E11" s="12">
        <f>E10/(E10+G10)</f>
        <v>0.84722222222222221</v>
      </c>
      <c r="F11" s="8">
        <f>F10/E10</f>
        <v>0.21311475409836064</v>
      </c>
      <c r="G11" s="12">
        <f>G10/(E10+G10)</f>
        <v>0.15277777777777779</v>
      </c>
      <c r="H11" s="8">
        <f>H10/G10</f>
        <v>0.18181818181818182</v>
      </c>
      <c r="I11" s="10">
        <f>I10/C10</f>
        <v>0.13076923076923078</v>
      </c>
      <c r="J11" s="12">
        <f>J10/(J10+L10)</f>
        <v>0.47058823529411764</v>
      </c>
      <c r="K11" s="8">
        <f>K10/J10</f>
        <v>0.375</v>
      </c>
      <c r="L11" s="12">
        <f>L10/(J10+L10)</f>
        <v>0.52941176470588236</v>
      </c>
      <c r="M11" s="8">
        <f>M10/L10</f>
        <v>0.1111111111111111</v>
      </c>
      <c r="N11" s="10">
        <f>N10/C10</f>
        <v>0.12307692307692308</v>
      </c>
      <c r="O11" s="12">
        <f>O10/(O10+Q10)</f>
        <v>0.5625</v>
      </c>
      <c r="P11" s="8">
        <f>P10/O10</f>
        <v>0.22222222222222221</v>
      </c>
      <c r="Q11" s="12">
        <f>Q10/(O10+Q10)</f>
        <v>0.4375</v>
      </c>
      <c r="R11" s="8">
        <f>R10/Q10</f>
        <v>0.2857142857142857</v>
      </c>
      <c r="S11" s="10">
        <f>S10/C10</f>
        <v>8.461538461538462E-2</v>
      </c>
      <c r="T11" s="12">
        <f>T10/(T10+V10)</f>
        <v>9.0909090909090912E-2</v>
      </c>
      <c r="U11" s="8">
        <f>U10/T10</f>
        <v>0</v>
      </c>
      <c r="V11" s="12">
        <f>V10/(T10+V10)</f>
        <v>0.90909090909090906</v>
      </c>
      <c r="W11" s="8">
        <f>W10/V10</f>
        <v>0.2</v>
      </c>
      <c r="X11" s="10">
        <f>X10/C10</f>
        <v>5.3846153846153849E-2</v>
      </c>
      <c r="Y11" s="12">
        <f>Y10/(Y10+AA10)</f>
        <v>1</v>
      </c>
      <c r="Z11" s="8">
        <f>Z10/Y10</f>
        <v>0</v>
      </c>
      <c r="AA11" s="12">
        <f>AA10/(Y10+AA10)</f>
        <v>0</v>
      </c>
      <c r="AB11" s="8">
        <v>0</v>
      </c>
      <c r="AC11" s="10">
        <f>AC10/C10</f>
        <v>2.3076923076923078E-2</v>
      </c>
      <c r="AD11" s="12">
        <f>AD10/(AD10+AF10)</f>
        <v>0</v>
      </c>
      <c r="AE11" s="8">
        <v>0</v>
      </c>
      <c r="AF11" s="12">
        <v>1</v>
      </c>
      <c r="AG11" s="8">
        <f>AG10/AF10</f>
        <v>0.33333333333333331</v>
      </c>
      <c r="AH11" s="10">
        <f>AH10/C10</f>
        <v>3.0769230769230771E-2</v>
      </c>
      <c r="AI11" s="12">
        <f>AI10/(AI10+AK10)</f>
        <v>0.25</v>
      </c>
      <c r="AJ11" s="8">
        <f>AJ10/(AJ10+AL10)</f>
        <v>0</v>
      </c>
      <c r="AK11" s="12">
        <f>AK10/(AI10+AK10)</f>
        <v>0.75</v>
      </c>
      <c r="AL11" s="8">
        <f>AL10/AK10</f>
        <v>0.33333333333333331</v>
      </c>
    </row>
    <row r="12" spans="1:38" s="5" customFormat="1" ht="19" customHeight="1" x14ac:dyDescent="0.3">
      <c r="A12" s="26" t="s">
        <v>26</v>
      </c>
      <c r="B12" s="14" t="s">
        <v>7</v>
      </c>
      <c r="C12" s="9">
        <f t="shared" si="0"/>
        <v>135</v>
      </c>
      <c r="D12" s="9">
        <v>75</v>
      </c>
      <c r="E12" s="11">
        <v>63</v>
      </c>
      <c r="F12" s="2">
        <v>14</v>
      </c>
      <c r="G12" s="11">
        <v>12</v>
      </c>
      <c r="H12" s="2">
        <v>3</v>
      </c>
      <c r="I12" s="9">
        <v>18</v>
      </c>
      <c r="J12" s="11">
        <v>11</v>
      </c>
      <c r="K12" s="2">
        <v>4</v>
      </c>
      <c r="L12" s="11">
        <v>7</v>
      </c>
      <c r="M12" s="2">
        <v>1</v>
      </c>
      <c r="N12" s="9">
        <f>O12+Q12</f>
        <v>15</v>
      </c>
      <c r="O12" s="11">
        <v>8</v>
      </c>
      <c r="P12" s="2">
        <v>4</v>
      </c>
      <c r="Q12" s="11">
        <v>7</v>
      </c>
      <c r="R12" s="2">
        <v>1</v>
      </c>
      <c r="S12" s="9">
        <f>T12+V12</f>
        <v>12</v>
      </c>
      <c r="T12" s="11">
        <v>1</v>
      </c>
      <c r="U12" s="2">
        <v>0</v>
      </c>
      <c r="V12" s="11">
        <v>11</v>
      </c>
      <c r="W12" s="2">
        <v>4</v>
      </c>
      <c r="X12" s="9">
        <f>Y12+AA12</f>
        <v>7</v>
      </c>
      <c r="Y12" s="11">
        <v>7</v>
      </c>
      <c r="Z12" s="2">
        <v>0</v>
      </c>
      <c r="AA12" s="11">
        <v>0</v>
      </c>
      <c r="AB12" s="2">
        <v>0</v>
      </c>
      <c r="AC12" s="9">
        <v>4</v>
      </c>
      <c r="AD12" s="11">
        <v>0</v>
      </c>
      <c r="AE12" s="2">
        <v>0</v>
      </c>
      <c r="AF12" s="11">
        <v>4</v>
      </c>
      <c r="AG12" s="2">
        <v>1</v>
      </c>
      <c r="AH12" s="9">
        <f>AI12+AK12</f>
        <v>4</v>
      </c>
      <c r="AI12" s="11">
        <v>1</v>
      </c>
      <c r="AJ12" s="2">
        <v>0</v>
      </c>
      <c r="AK12" s="11">
        <v>3</v>
      </c>
      <c r="AL12" s="2">
        <v>1</v>
      </c>
    </row>
    <row r="13" spans="1:38" s="5" customFormat="1" ht="19" customHeight="1" x14ac:dyDescent="0.3">
      <c r="A13" s="29"/>
      <c r="B13" s="15" t="s">
        <v>8</v>
      </c>
      <c r="C13" s="10">
        <f t="shared" si="0"/>
        <v>1</v>
      </c>
      <c r="D13" s="10">
        <f>D12/C12</f>
        <v>0.55555555555555558</v>
      </c>
      <c r="E13" s="12">
        <f>E12/(E12+G12)</f>
        <v>0.84</v>
      </c>
      <c r="F13" s="8">
        <f>F12/E12</f>
        <v>0.22222222222222221</v>
      </c>
      <c r="G13" s="12">
        <f>G12/(E12+G12)</f>
        <v>0.16</v>
      </c>
      <c r="H13" s="8">
        <f>H12/G12</f>
        <v>0.25</v>
      </c>
      <c r="I13" s="10">
        <f>I12/C12</f>
        <v>0.13333333333333333</v>
      </c>
      <c r="J13" s="12">
        <f>J12/(J12+L12)</f>
        <v>0.61111111111111116</v>
      </c>
      <c r="K13" s="8">
        <f>K12/J12</f>
        <v>0.36363636363636365</v>
      </c>
      <c r="L13" s="12">
        <f>L12/(J12+L12)</f>
        <v>0.3888888888888889</v>
      </c>
      <c r="M13" s="8">
        <f>M12/L12</f>
        <v>0.14285714285714285</v>
      </c>
      <c r="N13" s="10">
        <f>N12/C12</f>
        <v>0.1111111111111111</v>
      </c>
      <c r="O13" s="12">
        <f>O12/(O12+Q12)</f>
        <v>0.53333333333333333</v>
      </c>
      <c r="P13" s="8">
        <f>P12/O12</f>
        <v>0.5</v>
      </c>
      <c r="Q13" s="12">
        <f>Q12/(O12+Q12)</f>
        <v>0.46666666666666667</v>
      </c>
      <c r="R13" s="8">
        <f>R12/Q12</f>
        <v>0.14285714285714285</v>
      </c>
      <c r="S13" s="10">
        <f>S12/C12</f>
        <v>8.8888888888888892E-2</v>
      </c>
      <c r="T13" s="12">
        <f>T12/(T12+V12)</f>
        <v>8.3333333333333329E-2</v>
      </c>
      <c r="U13" s="8">
        <f>U12/T12</f>
        <v>0</v>
      </c>
      <c r="V13" s="12">
        <f>V12/(T12+V12)</f>
        <v>0.91666666666666663</v>
      </c>
      <c r="W13" s="8">
        <f>W12/V12</f>
        <v>0.36363636363636365</v>
      </c>
      <c r="X13" s="10">
        <f>X12/C12</f>
        <v>5.185185185185185E-2</v>
      </c>
      <c r="Y13" s="12">
        <f>Y12/(Y12+AA12)</f>
        <v>1</v>
      </c>
      <c r="Z13" s="8">
        <f>Z12/Y12</f>
        <v>0</v>
      </c>
      <c r="AA13" s="12">
        <f>AA12/(Y12+AA12)</f>
        <v>0</v>
      </c>
      <c r="AB13" s="8">
        <v>0</v>
      </c>
      <c r="AC13" s="10">
        <f>AC12/C12</f>
        <v>2.9629629629629631E-2</v>
      </c>
      <c r="AD13" s="12">
        <f>AD12/(AD12+AF12)</f>
        <v>0</v>
      </c>
      <c r="AE13" s="8">
        <v>0</v>
      </c>
      <c r="AF13" s="12">
        <v>1</v>
      </c>
      <c r="AG13" s="8">
        <f>AG12/AF12</f>
        <v>0.25</v>
      </c>
      <c r="AH13" s="10">
        <f>AH12/C12</f>
        <v>2.9629629629629631E-2</v>
      </c>
      <c r="AI13" s="12">
        <f>AI12/(AI12+AK12)</f>
        <v>0.25</v>
      </c>
      <c r="AJ13" s="8">
        <f>AJ12/(AJ12+AL12)</f>
        <v>0</v>
      </c>
      <c r="AK13" s="12">
        <f>AK12/(AI12+AK12)</f>
        <v>0.75</v>
      </c>
      <c r="AL13" s="8">
        <f>AL12/AK12</f>
        <v>0.33333333333333331</v>
      </c>
    </row>
    <row r="14" spans="1:38" s="5" customFormat="1" ht="19" customHeight="1" x14ac:dyDescent="0.3">
      <c r="A14" s="26" t="s">
        <v>27</v>
      </c>
      <c r="B14" s="14" t="s">
        <v>7</v>
      </c>
      <c r="C14" s="9">
        <f t="shared" si="0"/>
        <v>130</v>
      </c>
      <c r="D14" s="9">
        <v>68</v>
      </c>
      <c r="E14" s="11">
        <v>55</v>
      </c>
      <c r="F14" s="2">
        <v>14</v>
      </c>
      <c r="G14" s="11">
        <v>13</v>
      </c>
      <c r="H14" s="2">
        <v>3</v>
      </c>
      <c r="I14" s="9">
        <v>15</v>
      </c>
      <c r="J14" s="11">
        <v>10</v>
      </c>
      <c r="K14" s="2">
        <v>6</v>
      </c>
      <c r="L14" s="11">
        <v>5</v>
      </c>
      <c r="M14" s="2">
        <v>0</v>
      </c>
      <c r="N14" s="9">
        <f>O14+Q14</f>
        <v>17</v>
      </c>
      <c r="O14" s="11">
        <v>9</v>
      </c>
      <c r="P14" s="2">
        <v>5</v>
      </c>
      <c r="Q14" s="11">
        <v>8</v>
      </c>
      <c r="R14" s="2">
        <v>1</v>
      </c>
      <c r="S14" s="9">
        <v>12</v>
      </c>
      <c r="T14" s="11">
        <v>3</v>
      </c>
      <c r="U14" s="2">
        <v>0</v>
      </c>
      <c r="V14" s="11">
        <v>9</v>
      </c>
      <c r="W14" s="2">
        <v>4</v>
      </c>
      <c r="X14" s="9">
        <v>10</v>
      </c>
      <c r="Y14" s="11">
        <v>8</v>
      </c>
      <c r="Z14" s="2">
        <v>1</v>
      </c>
      <c r="AA14" s="11">
        <v>2</v>
      </c>
      <c r="AB14" s="2">
        <v>1</v>
      </c>
      <c r="AC14" s="9">
        <v>4</v>
      </c>
      <c r="AD14" s="11">
        <v>1</v>
      </c>
      <c r="AE14" s="2">
        <v>0</v>
      </c>
      <c r="AF14" s="11">
        <v>3</v>
      </c>
      <c r="AG14" s="2">
        <v>1</v>
      </c>
      <c r="AH14" s="9">
        <v>4</v>
      </c>
      <c r="AI14" s="11">
        <v>1</v>
      </c>
      <c r="AJ14" s="2">
        <v>0</v>
      </c>
      <c r="AK14" s="11">
        <v>3</v>
      </c>
      <c r="AL14" s="2">
        <v>1</v>
      </c>
    </row>
    <row r="15" spans="1:38" s="5" customFormat="1" ht="19" customHeight="1" x14ac:dyDescent="0.3">
      <c r="A15" s="29"/>
      <c r="B15" s="14" t="s">
        <v>8</v>
      </c>
      <c r="C15" s="10">
        <f t="shared" si="0"/>
        <v>1</v>
      </c>
      <c r="D15" s="10">
        <f>D14/C14</f>
        <v>0.52307692307692311</v>
      </c>
      <c r="E15" s="12">
        <f>E14/(E14+G14)</f>
        <v>0.80882352941176472</v>
      </c>
      <c r="F15" s="8">
        <f>F14/E14</f>
        <v>0.25454545454545452</v>
      </c>
      <c r="G15" s="12">
        <f>G14/(E14+G14)</f>
        <v>0.19117647058823528</v>
      </c>
      <c r="H15" s="8">
        <f>H14/G14</f>
        <v>0.23076923076923078</v>
      </c>
      <c r="I15" s="10">
        <f>I14/C14</f>
        <v>0.11538461538461539</v>
      </c>
      <c r="J15" s="12">
        <f>J14/(J14+L14)</f>
        <v>0.66666666666666663</v>
      </c>
      <c r="K15" s="8">
        <f>K14/J14</f>
        <v>0.6</v>
      </c>
      <c r="L15" s="12">
        <f>L14/(J14+L14)</f>
        <v>0.33333333333333331</v>
      </c>
      <c r="M15" s="8">
        <f>M14/L14</f>
        <v>0</v>
      </c>
      <c r="N15" s="10">
        <f>N14/C14</f>
        <v>0.13076923076923078</v>
      </c>
      <c r="O15" s="12">
        <f>O14/(O14+Q14)</f>
        <v>0.52941176470588236</v>
      </c>
      <c r="P15" s="8">
        <f>P14/O14</f>
        <v>0.55555555555555558</v>
      </c>
      <c r="Q15" s="12">
        <f>Q14/(O14+Q14)</f>
        <v>0.47058823529411764</v>
      </c>
      <c r="R15" s="8">
        <f>R14/Q14</f>
        <v>0.125</v>
      </c>
      <c r="S15" s="10">
        <f>S14/C14</f>
        <v>9.2307692307692313E-2</v>
      </c>
      <c r="T15" s="12">
        <f>T14/(T14+V14)</f>
        <v>0.25</v>
      </c>
      <c r="U15" s="8">
        <f>U14/T14</f>
        <v>0</v>
      </c>
      <c r="V15" s="12">
        <f>V14/(T14+V14)</f>
        <v>0.75</v>
      </c>
      <c r="W15" s="8">
        <f>W14/V14</f>
        <v>0.44444444444444442</v>
      </c>
      <c r="X15" s="10">
        <f>X14/C14</f>
        <v>7.6923076923076927E-2</v>
      </c>
      <c r="Y15" s="12">
        <f>Y14/(Y14+AA14)</f>
        <v>0.8</v>
      </c>
      <c r="Z15" s="8">
        <f>Z14/Y14</f>
        <v>0.125</v>
      </c>
      <c r="AA15" s="12">
        <f>AA14/(Y14+AA14)</f>
        <v>0.2</v>
      </c>
      <c r="AB15" s="8">
        <f>AB14/AA14</f>
        <v>0.5</v>
      </c>
      <c r="AC15" s="10">
        <f>AC14/C14</f>
        <v>3.0769230769230771E-2</v>
      </c>
      <c r="AD15" s="12">
        <f>AD14/(AD14+AF14)</f>
        <v>0.25</v>
      </c>
      <c r="AE15" s="8">
        <v>0</v>
      </c>
      <c r="AF15" s="12">
        <f>AF14/(AD14+AF14)</f>
        <v>0.75</v>
      </c>
      <c r="AG15" s="8">
        <f>AG14/AF14</f>
        <v>0.33333333333333331</v>
      </c>
      <c r="AH15" s="10">
        <f>AH14/C14</f>
        <v>3.0769230769230771E-2</v>
      </c>
      <c r="AI15" s="12">
        <f>AI14/(AI14+AK14)</f>
        <v>0.25</v>
      </c>
      <c r="AJ15" s="8">
        <f>AJ14/(AJ14+AL14)</f>
        <v>0</v>
      </c>
      <c r="AK15" s="12">
        <f>AK14/(AI14+AK14)</f>
        <v>0.75</v>
      </c>
      <c r="AL15" s="8">
        <f>AL14/AK14</f>
        <v>0.33333333333333331</v>
      </c>
    </row>
    <row r="16" spans="1:38" ht="19" customHeight="1" x14ac:dyDescent="0.3">
      <c r="A16" s="26" t="s">
        <v>28</v>
      </c>
      <c r="B16" s="14" t="s">
        <v>7</v>
      </c>
      <c r="C16" s="9">
        <f t="shared" si="0"/>
        <v>146</v>
      </c>
      <c r="D16" s="9">
        <v>75</v>
      </c>
      <c r="E16" s="11">
        <v>61</v>
      </c>
      <c r="F16" s="2">
        <v>15</v>
      </c>
      <c r="G16" s="11">
        <v>14</v>
      </c>
      <c r="H16" s="2">
        <v>2</v>
      </c>
      <c r="I16" s="9">
        <v>20</v>
      </c>
      <c r="J16" s="11">
        <v>14</v>
      </c>
      <c r="K16" s="2">
        <v>5</v>
      </c>
      <c r="L16" s="11">
        <v>6</v>
      </c>
      <c r="M16" s="2">
        <v>0</v>
      </c>
      <c r="N16" s="9">
        <v>22</v>
      </c>
      <c r="O16" s="11">
        <v>13</v>
      </c>
      <c r="P16" s="2">
        <v>5</v>
      </c>
      <c r="Q16" s="11">
        <v>9</v>
      </c>
      <c r="R16" s="2">
        <v>1</v>
      </c>
      <c r="S16" s="9">
        <v>12</v>
      </c>
      <c r="T16" s="11">
        <v>4</v>
      </c>
      <c r="U16" s="2">
        <v>0</v>
      </c>
      <c r="V16" s="11">
        <v>8</v>
      </c>
      <c r="W16" s="2">
        <v>4</v>
      </c>
      <c r="X16" s="9">
        <v>9</v>
      </c>
      <c r="Y16" s="11">
        <v>7</v>
      </c>
      <c r="Z16" s="2">
        <v>0</v>
      </c>
      <c r="AA16" s="11">
        <v>2</v>
      </c>
      <c r="AB16" s="2">
        <v>1</v>
      </c>
      <c r="AC16" s="9">
        <v>5</v>
      </c>
      <c r="AD16" s="11">
        <v>1</v>
      </c>
      <c r="AE16" s="2">
        <v>0</v>
      </c>
      <c r="AF16" s="11">
        <v>4</v>
      </c>
      <c r="AG16" s="2">
        <v>1</v>
      </c>
      <c r="AH16" s="9">
        <v>3</v>
      </c>
      <c r="AI16" s="11">
        <v>1</v>
      </c>
      <c r="AJ16" s="2">
        <v>0</v>
      </c>
      <c r="AK16" s="11">
        <v>2</v>
      </c>
      <c r="AL16" s="2">
        <v>1</v>
      </c>
    </row>
    <row r="17" spans="1:38" s="5" customFormat="1" ht="19" customHeight="1" x14ac:dyDescent="0.3">
      <c r="A17" s="29"/>
      <c r="B17" s="14" t="s">
        <v>8</v>
      </c>
      <c r="C17" s="10">
        <f t="shared" ref="C17" si="1">D17+I17+N17+S17+X17+AC17+AH17</f>
        <v>1.0000000000000002</v>
      </c>
      <c r="D17" s="10">
        <f>D16/C16</f>
        <v>0.51369863013698636</v>
      </c>
      <c r="E17" s="12">
        <f>E16/(E16+G16)</f>
        <v>0.81333333333333335</v>
      </c>
      <c r="F17" s="8">
        <f>F16/E16</f>
        <v>0.24590163934426229</v>
      </c>
      <c r="G17" s="12">
        <f>G16/(E16+G16)</f>
        <v>0.18666666666666668</v>
      </c>
      <c r="H17" s="8">
        <f>H16/G16</f>
        <v>0.14285714285714285</v>
      </c>
      <c r="I17" s="10">
        <f>I16/C16</f>
        <v>0.13698630136986301</v>
      </c>
      <c r="J17" s="12">
        <f>J16/(J16+L16)</f>
        <v>0.7</v>
      </c>
      <c r="K17" s="8">
        <f>K16/J16</f>
        <v>0.35714285714285715</v>
      </c>
      <c r="L17" s="12">
        <f>L16/(J16+L16)</f>
        <v>0.3</v>
      </c>
      <c r="M17" s="8">
        <f>M16/L16</f>
        <v>0</v>
      </c>
      <c r="N17" s="10">
        <f>N16/C16</f>
        <v>0.15068493150684931</v>
      </c>
      <c r="O17" s="12">
        <f>O16/(O16+Q16)</f>
        <v>0.59090909090909094</v>
      </c>
      <c r="P17" s="8">
        <f>P16/O16</f>
        <v>0.38461538461538464</v>
      </c>
      <c r="Q17" s="12">
        <f>Q16/(O16+Q16)</f>
        <v>0.40909090909090912</v>
      </c>
      <c r="R17" s="8">
        <f>R16/Q16</f>
        <v>0.1111111111111111</v>
      </c>
      <c r="S17" s="10">
        <f>S16/C16</f>
        <v>8.2191780821917804E-2</v>
      </c>
      <c r="T17" s="12">
        <f>T16/(T16+V16)</f>
        <v>0.33333333333333331</v>
      </c>
      <c r="U17" s="8">
        <f>U16/T16</f>
        <v>0</v>
      </c>
      <c r="V17" s="12">
        <f>V16/(T16+V16)</f>
        <v>0.66666666666666663</v>
      </c>
      <c r="W17" s="8">
        <f>W16/V16</f>
        <v>0.5</v>
      </c>
      <c r="X17" s="10">
        <f>X16/C16</f>
        <v>6.1643835616438353E-2</v>
      </c>
      <c r="Y17" s="12">
        <f>Y16/(Y16+AA16)</f>
        <v>0.77777777777777779</v>
      </c>
      <c r="Z17" s="8">
        <f>Z16/Y16</f>
        <v>0</v>
      </c>
      <c r="AA17" s="12">
        <f>AA16/(Y16+AA16)</f>
        <v>0.22222222222222221</v>
      </c>
      <c r="AB17" s="8">
        <f>AB16/AA16</f>
        <v>0.5</v>
      </c>
      <c r="AC17" s="10">
        <f>AC16/C16</f>
        <v>3.4246575342465752E-2</v>
      </c>
      <c r="AD17" s="12">
        <f>AD16/(AD16+AF16)</f>
        <v>0.2</v>
      </c>
      <c r="AE17" s="8">
        <v>0</v>
      </c>
      <c r="AF17" s="12">
        <f>AF16/(AD16+AF16)</f>
        <v>0.8</v>
      </c>
      <c r="AG17" s="8">
        <f>AG16/AF16</f>
        <v>0.25</v>
      </c>
      <c r="AH17" s="10">
        <f>AH16/C16</f>
        <v>2.0547945205479451E-2</v>
      </c>
      <c r="AI17" s="12">
        <f>AI16/(AI16+AK16)</f>
        <v>0.33333333333333331</v>
      </c>
      <c r="AJ17" s="8">
        <f>AJ16/(AJ16+AL16)</f>
        <v>0</v>
      </c>
      <c r="AK17" s="12">
        <f>AK16/(AI16+AK16)</f>
        <v>0.66666666666666663</v>
      </c>
      <c r="AL17" s="8">
        <f>AL16/AK16</f>
        <v>0.5</v>
      </c>
    </row>
    <row r="18" spans="1:38" ht="114.05" customHeight="1" x14ac:dyDescent="0.3">
      <c r="A18" s="16" t="s">
        <v>29</v>
      </c>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row>
  </sheetData>
  <mergeCells count="38">
    <mergeCell ref="C3:C5"/>
    <mergeCell ref="A8:A9"/>
    <mergeCell ref="A3:B5"/>
    <mergeCell ref="A6:A7"/>
    <mergeCell ref="A16:A17"/>
    <mergeCell ref="A12:A13"/>
    <mergeCell ref="A10:A11"/>
    <mergeCell ref="A14:A15"/>
    <mergeCell ref="G4:H4"/>
    <mergeCell ref="AC3:AG3"/>
    <mergeCell ref="L4:M4"/>
    <mergeCell ref="I4:I5"/>
    <mergeCell ref="N4:N5"/>
    <mergeCell ref="J4:K4"/>
    <mergeCell ref="D3:H3"/>
    <mergeCell ref="D4:D5"/>
    <mergeCell ref="X4:X5"/>
    <mergeCell ref="AC4:AC5"/>
    <mergeCell ref="AH4:AH5"/>
    <mergeCell ref="X3:AB3"/>
    <mergeCell ref="O4:P4"/>
    <mergeCell ref="Q4:R4"/>
    <mergeCell ref="A18:AL18"/>
    <mergeCell ref="A1:AL1"/>
    <mergeCell ref="AA4:AB4"/>
    <mergeCell ref="AD4:AE4"/>
    <mergeCell ref="AF4:AG4"/>
    <mergeCell ref="E4:F4"/>
    <mergeCell ref="S3:W3"/>
    <mergeCell ref="Y4:Z4"/>
    <mergeCell ref="AH3:AL3"/>
    <mergeCell ref="T4:U4"/>
    <mergeCell ref="V4:W4"/>
    <mergeCell ref="I3:M3"/>
    <mergeCell ref="N3:R3"/>
    <mergeCell ref="AI4:AJ4"/>
    <mergeCell ref="AK4:AL4"/>
    <mergeCell ref="S4:S5"/>
  </mergeCells>
  <phoneticPr fontId="1" type="noConversion"/>
  <pageMargins left="0.31496062992125984" right="0.31496062992125984" top="0.35433070866141736" bottom="0.35433070866141736" header="0.31496062992125984" footer="0.31496062992125984"/>
  <pageSetup paperSize="9"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表3-本會職員各職系性別統計 </vt:lpstr>
      <vt:lpstr>'表3-本會職員各職系性別統計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李靜宜</dc:creator>
  <cp:lastModifiedBy>主計室-蘇品心(sherrysu)</cp:lastModifiedBy>
  <cp:lastPrinted>2025-04-25T07:01:55Z</cp:lastPrinted>
  <dcterms:created xsi:type="dcterms:W3CDTF">2020-03-05T10:45:20Z</dcterms:created>
  <dcterms:modified xsi:type="dcterms:W3CDTF">2025-04-25T07:01:55Z</dcterms:modified>
</cp:coreProperties>
</file>