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24226"/>
  <mc:AlternateContent xmlns:mc="http://schemas.openxmlformats.org/markup-compatibility/2006">
    <mc:Choice Requires="x15">
      <x15ac:absPath xmlns:x15ac="http://schemas.microsoft.com/office/spreadsheetml/2010/11/ac" url="C:\Users\1567\Documents\性別主流化\性別主流化(112~)\114.04.18_更新性別統計至113年(含不利處境者統計追蹤)\114.04.10_更新性別統計(含不利處境追蹤)_彙辦\"/>
    </mc:Choice>
  </mc:AlternateContent>
  <xr:revisionPtr revIDLastSave="0" documentId="13_ncr:1_{B247F16B-0015-4BD3-94E7-88BCBF8665CE}" xr6:coauthVersionLast="47" xr6:coauthVersionMax="47" xr10:uidLastSave="{00000000-0000-0000-0000-000000000000}"/>
  <bookViews>
    <workbookView xWindow="25017" yWindow="-118" windowWidth="25370" windowHeight="13759" tabRatio="772" xr2:uid="{51E3667D-807A-4A77-BD88-72BBF85D1A2E}"/>
  </bookViews>
  <sheets>
    <sheet name="表2-本會職員各官等性別比例" sheetId="7" r:id="rId1"/>
  </sheets>
  <definedNames>
    <definedName name="_xlnm.Print_Area" localSheetId="0">'表2-本會職員各官等性別比例'!$A$1:$Z$22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20" i="7" l="1"/>
  <c r="X20" i="7"/>
  <c r="U20" i="7"/>
  <c r="S20" i="7"/>
  <c r="P20" i="7"/>
  <c r="N20" i="7"/>
  <c r="K20" i="7"/>
  <c r="I20" i="7"/>
  <c r="F19" i="7"/>
  <c r="F20" i="7"/>
  <c r="D19" i="7"/>
  <c r="D20" i="7"/>
  <c r="Z19" i="7"/>
  <c r="X19" i="7"/>
  <c r="U19" i="7"/>
  <c r="S19" i="7"/>
  <c r="P19" i="7"/>
  <c r="N19" i="7"/>
  <c r="K19" i="7"/>
  <c r="I19" i="7"/>
  <c r="C18" i="7"/>
  <c r="D18" i="7"/>
  <c r="E18" i="7"/>
  <c r="F18" i="7"/>
  <c r="K18" i="7"/>
  <c r="I18" i="7"/>
  <c r="V18" i="7"/>
  <c r="Z18" i="7"/>
  <c r="Q18" i="7"/>
  <c r="U18" i="7" s="1"/>
  <c r="S18" i="7"/>
  <c r="L18" i="7"/>
  <c r="N18" i="7"/>
  <c r="P18" i="7"/>
  <c r="E17" i="7"/>
  <c r="C17" i="7"/>
  <c r="B17" i="7" s="1"/>
  <c r="G17" i="7"/>
  <c r="K17" i="7"/>
  <c r="V17" i="7"/>
  <c r="X17" i="7" s="1"/>
  <c r="Q17" i="7"/>
  <c r="U17" i="7" s="1"/>
  <c r="L17" i="7"/>
  <c r="N17" i="7"/>
  <c r="P17" i="7"/>
  <c r="E16" i="7"/>
  <c r="C15" i="7"/>
  <c r="C16" i="7"/>
  <c r="B16" i="7"/>
  <c r="F16" i="7" s="1"/>
  <c r="V16" i="7"/>
  <c r="Z16" i="7" s="1"/>
  <c r="X16" i="7"/>
  <c r="Q16" i="7"/>
  <c r="U16" i="7" s="1"/>
  <c r="L16" i="7"/>
  <c r="N16" i="7"/>
  <c r="G16" i="7"/>
  <c r="I16" i="7" s="1"/>
  <c r="K16" i="7"/>
  <c r="B15" i="7"/>
  <c r="F15" i="7"/>
  <c r="B14" i="7"/>
  <c r="D14" i="7"/>
  <c r="F14" i="7"/>
  <c r="B13" i="7"/>
  <c r="F13" i="7" s="1"/>
  <c r="B12" i="7"/>
  <c r="F12" i="7" s="1"/>
  <c r="B11" i="7"/>
  <c r="F11" i="7"/>
  <c r="B10" i="7"/>
  <c r="D10" i="7" s="1"/>
  <c r="B9" i="7"/>
  <c r="F9" i="7"/>
  <c r="B8" i="7"/>
  <c r="D8" i="7"/>
  <c r="B7" i="7"/>
  <c r="D7" i="7" s="1"/>
  <c r="B6" i="7"/>
  <c r="D6" i="7"/>
  <c r="V15" i="7"/>
  <c r="Z15" i="7" s="1"/>
  <c r="X15" i="7"/>
  <c r="Q15" i="7"/>
  <c r="U15" i="7" s="1"/>
  <c r="V14" i="7"/>
  <c r="Z14" i="7" s="1"/>
  <c r="Q14" i="7"/>
  <c r="S14" i="7" s="1"/>
  <c r="U14" i="7"/>
  <c r="V13" i="7"/>
  <c r="Z13" i="7" s="1"/>
  <c r="Q13" i="7"/>
  <c r="S13" i="7" s="1"/>
  <c r="V12" i="7"/>
  <c r="Z12" i="7" s="1"/>
  <c r="X12" i="7"/>
  <c r="Q12" i="7"/>
  <c r="U12" i="7" s="1"/>
  <c r="V11" i="7"/>
  <c r="X11" i="7" s="1"/>
  <c r="Q11" i="7"/>
  <c r="S11" i="7"/>
  <c r="V10" i="7"/>
  <c r="Z10" i="7" s="1"/>
  <c r="Q10" i="7"/>
  <c r="U10" i="7" s="1"/>
  <c r="S10" i="7"/>
  <c r="V9" i="7"/>
  <c r="Z9" i="7"/>
  <c r="Q9" i="7"/>
  <c r="S9" i="7" s="1"/>
  <c r="V8" i="7"/>
  <c r="Z8" i="7"/>
  <c r="Q8" i="7"/>
  <c r="S8" i="7"/>
  <c r="V7" i="7"/>
  <c r="Z7" i="7" s="1"/>
  <c r="Q7" i="7"/>
  <c r="S7" i="7" s="1"/>
  <c r="U7" i="7"/>
  <c r="V6" i="7"/>
  <c r="X6" i="7" s="1"/>
  <c r="Q6" i="7"/>
  <c r="S6" i="7" s="1"/>
  <c r="L15" i="7"/>
  <c r="N15" i="7" s="1"/>
  <c r="P15" i="7"/>
  <c r="G15" i="7"/>
  <c r="K15" i="7" s="1"/>
  <c r="L13" i="7"/>
  <c r="P13" i="7" s="1"/>
  <c r="L14" i="7"/>
  <c r="P14" i="7"/>
  <c r="G14" i="7"/>
  <c r="I14" i="7" s="1"/>
  <c r="L6" i="7"/>
  <c r="P6" i="7" s="1"/>
  <c r="G6" i="7"/>
  <c r="I6" i="7"/>
  <c r="G13" i="7"/>
  <c r="K13" i="7" s="1"/>
  <c r="G12" i="7"/>
  <c r="K12" i="7" s="1"/>
  <c r="L12" i="7"/>
  <c r="P12" i="7"/>
  <c r="G11" i="7"/>
  <c r="K11" i="7" s="1"/>
  <c r="L11" i="7"/>
  <c r="N11" i="7" s="1"/>
  <c r="L10" i="7"/>
  <c r="N10" i="7" s="1"/>
  <c r="P10" i="7"/>
  <c r="G10" i="7"/>
  <c r="K10" i="7" s="1"/>
  <c r="L9" i="7"/>
  <c r="N9" i="7" s="1"/>
  <c r="G9" i="7"/>
  <c r="K9" i="7" s="1"/>
  <c r="I9" i="7"/>
  <c r="G7" i="7"/>
  <c r="I7" i="7" s="1"/>
  <c r="L7" i="7"/>
  <c r="P7" i="7" s="1"/>
  <c r="G8" i="7"/>
  <c r="K8" i="7"/>
  <c r="L8" i="7"/>
  <c r="P8" i="7" s="1"/>
  <c r="D12" i="7"/>
  <c r="N7" i="7"/>
  <c r="N12" i="7"/>
  <c r="P11" i="7"/>
  <c r="F6" i="7"/>
  <c r="D11" i="7"/>
  <c r="N6" i="7"/>
  <c r="X14" i="7"/>
  <c r="U6" i="7"/>
  <c r="F8" i="7"/>
  <c r="I10" i="7"/>
  <c r="N13" i="7"/>
  <c r="U13" i="7"/>
  <c r="D15" i="7"/>
  <c r="S16" i="7"/>
  <c r="S17" i="7"/>
  <c r="I17" i="7"/>
  <c r="I12" i="7"/>
  <c r="Z11" i="7"/>
  <c r="P9" i="7"/>
  <c r="U9" i="7"/>
  <c r="D9" i="7"/>
  <c r="P16" i="7"/>
  <c r="X18" i="7"/>
  <c r="X8" i="7"/>
  <c r="U11" i="7"/>
  <c r="K6" i="7"/>
  <c r="I8" i="7"/>
  <c r="X9" i="7"/>
  <c r="X13" i="7"/>
  <c r="N14" i="7"/>
  <c r="U8" i="7"/>
  <c r="D17" i="7" l="1"/>
  <c r="F17" i="7"/>
  <c r="F10" i="7"/>
  <c r="I13" i="7"/>
  <c r="Z17" i="7"/>
  <c r="X7" i="7"/>
  <c r="Z6" i="7"/>
  <c r="K7" i="7"/>
  <c r="I15" i="7"/>
  <c r="I11" i="7"/>
  <c r="D13" i="7"/>
  <c r="D16" i="7"/>
  <c r="S15" i="7"/>
  <c r="N8" i="7"/>
  <c r="F7" i="7"/>
  <c r="S12" i="7"/>
  <c r="X10" i="7"/>
  <c r="K14" i="7"/>
</calcChain>
</file>

<file path=xl/sharedStrings.xml><?xml version="1.0" encoding="utf-8"?>
<sst xmlns="http://schemas.openxmlformats.org/spreadsheetml/2006/main" count="65" uniqueCount="35">
  <si>
    <r>
      <t>99年</t>
    </r>
    <r>
      <rPr>
        <sz val="11"/>
        <rFont val="新細明體"/>
        <family val="1"/>
        <charset val="136"/>
      </rPr>
      <t/>
    </r>
  </si>
  <si>
    <r>
      <t>100年</t>
    </r>
    <r>
      <rPr>
        <sz val="11"/>
        <rFont val="新細明體"/>
        <family val="1"/>
        <charset val="136"/>
      </rPr>
      <t/>
    </r>
  </si>
  <si>
    <t>年別</t>
    <phoneticPr fontId="3" type="noConversion"/>
  </si>
  <si>
    <t>特任</t>
    <phoneticPr fontId="3" type="noConversion"/>
  </si>
  <si>
    <t>簡任</t>
    <phoneticPr fontId="3" type="noConversion"/>
  </si>
  <si>
    <t>總計</t>
    <phoneticPr fontId="3" type="noConversion"/>
  </si>
  <si>
    <t>男</t>
    <phoneticPr fontId="3" type="noConversion"/>
  </si>
  <si>
    <t>女</t>
    <phoneticPr fontId="3" type="noConversion"/>
  </si>
  <si>
    <t>101年</t>
    <phoneticPr fontId="3" type="noConversion"/>
  </si>
  <si>
    <t>資料來源：人事室</t>
    <phoneticPr fontId="3" type="noConversion"/>
  </si>
  <si>
    <t>102年</t>
    <phoneticPr fontId="3" type="noConversion"/>
  </si>
  <si>
    <t>103年</t>
    <phoneticPr fontId="3" type="noConversion"/>
  </si>
  <si>
    <t>104年</t>
    <phoneticPr fontId="3" type="noConversion"/>
  </si>
  <si>
    <t>105年</t>
  </si>
  <si>
    <t>106年</t>
    <phoneticPr fontId="3" type="noConversion"/>
  </si>
  <si>
    <t>107年</t>
    <phoneticPr fontId="3" type="noConversion"/>
  </si>
  <si>
    <t>108年</t>
    <phoneticPr fontId="3" type="noConversion"/>
  </si>
  <si>
    <t>薦任</t>
    <phoneticPr fontId="3" type="noConversion"/>
  </si>
  <si>
    <t>委任</t>
    <phoneticPr fontId="3" type="noConversion"/>
  </si>
  <si>
    <t>男</t>
    <phoneticPr fontId="3" type="noConversion"/>
  </si>
  <si>
    <t>女</t>
    <phoneticPr fontId="3" type="noConversion"/>
  </si>
  <si>
    <t>本會職員各官等性別比例</t>
    <phoneticPr fontId="3" type="noConversion"/>
  </si>
  <si>
    <t>男</t>
    <phoneticPr fontId="3" type="noConversion"/>
  </si>
  <si>
    <t>女</t>
    <phoneticPr fontId="3" type="noConversion"/>
  </si>
  <si>
    <t>人數</t>
    <phoneticPr fontId="3" type="noConversion"/>
  </si>
  <si>
    <t>比例</t>
    <phoneticPr fontId="3" type="noConversion"/>
  </si>
  <si>
    <t>小計</t>
    <phoneticPr fontId="3" type="noConversion"/>
  </si>
  <si>
    <t>比例</t>
    <phoneticPr fontId="3" type="noConversion"/>
  </si>
  <si>
    <t>表2</t>
    <phoneticPr fontId="3" type="noConversion"/>
  </si>
  <si>
    <t>109年</t>
    <phoneticPr fontId="3" type="noConversion"/>
  </si>
  <si>
    <t>110年</t>
  </si>
  <si>
    <t>111年</t>
  </si>
  <si>
    <t>112年</t>
    <phoneticPr fontId="3" type="noConversion"/>
  </si>
  <si>
    <t>113年</t>
  </si>
  <si>
    <t>備註：
1.性別資料使用：
(1)因本會業務性質為政府採購與公共工程業務之督導協調，且職員為本會業務推動之主要人力，須進用具工程、土木、水利、經建、法制等專業背景人員，又以目前工程專業人員仍以男性居多，至本會女性人員以經建、法制及行政專業居多，與表1相較，本表扣除聘用及工級人員後，本會職員男女比例近年穩定維持約7：3之比例。
(2)本會僅有特任人員1人，為男性；因本會以工程專業人員居多，目前工程專業人員仍以男性為主，爰女性簡任人數較低。
(3)薦任人員男女比例約7：3，與本會職員男女比例7：3相符；至委任人員僅7人，相較之下女性比例較高。
2.應用深化：受限於政府人事法制，在相關職缺公告、進用及陞遷時均不得限制性別，惟本會各類人員之男女比例及晉升情形，可做為本會規劃相關委員會委員組成（如人事甄審考績委員會）人數及比例之參據，並可提供首長勾選外補或陞遷人選之參考。
3.未進行國際性別統計比較原因說明：茲考量其他國家政府組織型態、功能任務迥異，爰未能就與本會業務性質與角色功能完全相同之國外政府機關進行國際比較。</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</si>
</sst>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7" x14ac:knownFonts="1">
    <font>
      <sz val="12"/>
      <name val="新細明體"/>
      <family val="1"/>
      <charset val="136"/>
    </font>
    <font>
      <sz val="12"/>
      <name val="新細明體"/>
      <family val="1"/>
      <charset val="136"/>
    </font>
    <font>
      <sz val="11"/>
      <name val="新細明體"/>
      <family val="1"/>
      <charset val="136"/>
    </font>
    <font>
      <sz val="9"/>
      <name val="新細明體"/>
      <family val="1"/>
      <charset val="136"/>
    </font>
    <font>
      <b/>
      <sz val="14"/>
      <name val="標楷體"/>
      <family val="4"/>
      <charset val="136"/>
    </font>
    <font>
      <b/>
      <sz val="12"/>
      <name val="標楷體"/>
      <family val="4"/>
      <charset val="136"/>
    </font>
    <font>
      <sz val="11"/>
      <name val="標楷體"/>
      <family val="4"/>
      <charset val="136"/>
    </font>
    <font>
      <sz val="12"/>
      <name val="標楷體"/>
      <family val="4"/>
      <charset val="136"/>
    </font>
    <font>
      <sz val="12"/>
      <name val="新細明體"/>
      <family val="1"/>
      <charset val="136"/>
    </font>
    <font>
      <sz val="12"/>
      <color indexed="10"/>
      <name val="新細明體"/>
      <family val="1"/>
      <charset val="136"/>
    </font>
    <font>
      <sz val="12"/>
      <color indexed="8"/>
      <name val="新細明體"/>
      <family val="1"/>
      <charset val="136"/>
    </font>
    <font>
      <sz val="12"/>
      <color indexed="9"/>
      <name val="新細明體"/>
      <family val="1"/>
      <charset val="136"/>
    </font>
    <font>
      <sz val="10"/>
      <color indexed="8"/>
      <name val="Arial"/>
      <family val="2"/>
    </font>
    <font>
      <sz val="12"/>
      <color indexed="60"/>
      <name val="新細明體"/>
      <family val="1"/>
      <charset val="136"/>
    </font>
    <font>
      <b/>
      <sz val="12"/>
      <color indexed="8"/>
      <name val="新細明體"/>
      <family val="1"/>
      <charset val="136"/>
    </font>
    <font>
      <sz val="12"/>
      <color indexed="17"/>
      <name val="新細明體"/>
      <family val="1"/>
      <charset val="136"/>
    </font>
    <font>
      <b/>
      <sz val="12"/>
      <color indexed="52"/>
      <name val="新細明體"/>
      <family val="1"/>
      <charset val="136"/>
    </font>
    <font>
      <sz val="12"/>
      <color indexed="52"/>
      <name val="新細明體"/>
      <family val="1"/>
      <charset val="136"/>
    </font>
    <font>
      <i/>
      <sz val="12"/>
      <color indexed="23"/>
      <name val="新細明體"/>
      <family val="1"/>
      <charset val="136"/>
    </font>
    <font>
      <b/>
      <sz val="18"/>
      <color indexed="56"/>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sz val="12"/>
      <color indexed="62"/>
      <name val="新細明體"/>
      <family val="1"/>
      <charset val="136"/>
    </font>
    <font>
      <b/>
      <sz val="12"/>
      <color indexed="63"/>
      <name val="新細明體"/>
      <family val="1"/>
      <charset val="136"/>
    </font>
    <font>
      <b/>
      <sz val="12"/>
      <color indexed="9"/>
      <name val="新細明體"/>
      <family val="1"/>
      <charset val="136"/>
    </font>
    <font>
      <sz val="12"/>
      <color indexed="20"/>
      <name val="新細明體"/>
      <family val="1"/>
      <charset val="136"/>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22"/>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s>
  <borders count="14">
    <border>
      <left/>
      <right/>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2">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3" fillId="16" borderId="0" applyNumberFormat="0" applyBorder="0" applyAlignment="0" applyProtection="0">
      <alignment vertical="center"/>
    </xf>
    <xf numFmtId="0" fontId="14" fillId="0" borderId="1" applyNumberFormat="0" applyFill="0" applyAlignment="0" applyProtection="0">
      <alignment vertical="center"/>
    </xf>
    <xf numFmtId="0" fontId="15" fillId="4" borderId="0" applyNumberFormat="0" applyBorder="0" applyAlignment="0" applyProtection="0">
      <alignment vertical="center"/>
    </xf>
    <xf numFmtId="0" fontId="16" fillId="17" borderId="2" applyNumberFormat="0" applyAlignment="0" applyProtection="0">
      <alignment vertical="center"/>
    </xf>
    <xf numFmtId="0" fontId="17" fillId="0" borderId="3" applyNumberFormat="0" applyFill="0" applyAlignment="0" applyProtection="0">
      <alignment vertical="center"/>
    </xf>
    <xf numFmtId="0" fontId="12" fillId="18" borderId="4" applyNumberFormat="0" applyFont="0" applyAlignment="0" applyProtection="0">
      <alignment vertical="center"/>
    </xf>
    <xf numFmtId="0" fontId="18" fillId="0" borderId="0" applyNumberFormat="0" applyFill="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22"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7" borderId="2" applyNumberFormat="0" applyAlignment="0" applyProtection="0">
      <alignment vertical="center"/>
    </xf>
    <xf numFmtId="0" fontId="24" fillId="17" borderId="8" applyNumberFormat="0" applyAlignment="0" applyProtection="0">
      <alignment vertical="center"/>
    </xf>
    <xf numFmtId="0" fontId="25" fillId="23" borderId="9" applyNumberFormat="0" applyAlignment="0" applyProtection="0">
      <alignment vertical="center"/>
    </xf>
    <xf numFmtId="0" fontId="26" fillId="3" borderId="0" applyNumberFormat="0" applyBorder="0" applyAlignment="0" applyProtection="0">
      <alignment vertical="center"/>
    </xf>
    <xf numFmtId="0" fontId="9" fillId="0" borderId="0" applyNumberFormat="0" applyFill="0" applyBorder="0" applyAlignment="0" applyProtection="0">
      <alignment vertical="center"/>
    </xf>
  </cellStyleXfs>
  <cellXfs count="24">
    <xf numFmtId="0" fontId="0" fillId="0" borderId="0" xfId="0"/>
    <xf numFmtId="0" fontId="6" fillId="0" borderId="10" xfId="0" applyFont="1" applyBorder="1" applyAlignment="1">
      <alignment horizontal="center" vertical="center"/>
    </xf>
    <xf numFmtId="0" fontId="5" fillId="0" borderId="0" xfId="0" applyFont="1" applyAlignment="1">
      <alignment horizontal="center" vertical="center"/>
    </xf>
    <xf numFmtId="0" fontId="5" fillId="0" borderId="0" xfId="0" quotePrefix="1" applyFont="1" applyAlignment="1">
      <alignment horizontal="center" vertical="center"/>
    </xf>
    <xf numFmtId="0" fontId="6" fillId="0" borderId="10" xfId="0" applyFont="1" applyBorder="1" applyAlignment="1">
      <alignment horizontal="center" vertical="center" wrapText="1"/>
    </xf>
    <xf numFmtId="9" fontId="6" fillId="0" borderId="10" xfId="0" applyNumberFormat="1" applyFont="1" applyBorder="1" applyAlignment="1">
      <alignment horizontal="center" vertical="center"/>
    </xf>
    <xf numFmtId="176" fontId="6" fillId="0" borderId="10" xfId="0" applyNumberFormat="1" applyFont="1" applyBorder="1" applyAlignment="1">
      <alignment horizontal="center" vertical="center"/>
    </xf>
    <xf numFmtId="0" fontId="8" fillId="0" borderId="0" xfId="0" applyFont="1" applyAlignment="1">
      <alignment vertical="center"/>
    </xf>
    <xf numFmtId="176" fontId="5" fillId="0" borderId="0" xfId="0" quotePrefix="1" applyNumberFormat="1" applyFont="1" applyAlignment="1">
      <alignment horizontal="center" vertical="center"/>
    </xf>
    <xf numFmtId="176" fontId="8" fillId="0" borderId="0" xfId="0" applyNumberFormat="1" applyFont="1" applyAlignment="1">
      <alignment vertical="center"/>
    </xf>
    <xf numFmtId="0" fontId="7" fillId="0" borderId="0" xfId="0" applyFont="1" applyAlignment="1">
      <alignment vertical="center"/>
    </xf>
    <xf numFmtId="176" fontId="7" fillId="0" borderId="0" xfId="0" applyNumberFormat="1" applyFont="1" applyAlignment="1">
      <alignment vertical="center"/>
    </xf>
    <xf numFmtId="176" fontId="7" fillId="0" borderId="0" xfId="0" applyNumberFormat="1" applyFont="1" applyAlignment="1">
      <alignment horizontal="center" vertical="center"/>
    </xf>
    <xf numFmtId="0" fontId="7" fillId="0" borderId="0" xfId="0" applyFont="1" applyAlignment="1">
      <alignment horizontal="right" vertical="center"/>
    </xf>
    <xf numFmtId="0" fontId="7" fillId="0" borderId="0" xfId="0" applyFont="1" applyAlignment="1">
      <alignment horizontal="left" vertical="top" wrapText="1"/>
    </xf>
    <xf numFmtId="0" fontId="6" fillId="0" borderId="10" xfId="0" applyFont="1" applyBorder="1" applyAlignment="1">
      <alignment horizontal="center" vertical="center"/>
    </xf>
    <xf numFmtId="0" fontId="8" fillId="0" borderId="10" xfId="0" applyFont="1" applyBorder="1" applyAlignment="1">
      <alignment horizontal="center" vertical="center"/>
    </xf>
    <xf numFmtId="0" fontId="1" fillId="0" borderId="10" xfId="0" applyFont="1" applyBorder="1" applyAlignment="1">
      <alignment horizontal="center" vertical="center"/>
    </xf>
    <xf numFmtId="0" fontId="4" fillId="0" borderId="0" xfId="0" applyFont="1" applyAlignment="1">
      <alignment horizontal="center" vertical="center"/>
    </xf>
    <xf numFmtId="0" fontId="6" fillId="0" borderId="10" xfId="0" applyFont="1" applyBorder="1" applyAlignment="1">
      <alignment horizontal="center" vertical="center" wrapText="1"/>
    </xf>
    <xf numFmtId="0" fontId="8"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cellXfs>
  <cellStyles count="42">
    <cellStyle name="20% - 輔色1" xfId="1" builtinId="30" customBuiltin="1"/>
    <cellStyle name="20% - 輔色2" xfId="2" builtinId="34" customBuiltin="1"/>
    <cellStyle name="20% - 輔色3" xfId="3" builtinId="38" customBuiltin="1"/>
    <cellStyle name="20% - 輔色4" xfId="4" builtinId="42" customBuiltin="1"/>
    <cellStyle name="20% - 輔色5" xfId="5" builtinId="46" customBuiltin="1"/>
    <cellStyle name="20% - 輔色6" xfId="6" builtinId="50" customBuiltin="1"/>
    <cellStyle name="40% - 輔色1" xfId="7" builtinId="31" customBuiltin="1"/>
    <cellStyle name="40% - 輔色2" xfId="8" builtinId="35" customBuiltin="1"/>
    <cellStyle name="40% - 輔色3" xfId="9" builtinId="39" customBuiltin="1"/>
    <cellStyle name="40% - 輔色4" xfId="10" builtinId="43" customBuiltin="1"/>
    <cellStyle name="40% - 輔色5" xfId="11" builtinId="47" customBuiltin="1"/>
    <cellStyle name="40% - 輔色6" xfId="12" builtinId="51" customBuiltin="1"/>
    <cellStyle name="60% - 輔色1" xfId="13" builtinId="32" customBuiltin="1"/>
    <cellStyle name="60% - 輔色2" xfId="14" builtinId="36" customBuiltin="1"/>
    <cellStyle name="60% - 輔色3" xfId="15" builtinId="40" customBuiltin="1"/>
    <cellStyle name="60% - 輔色4" xfId="16" builtinId="44" customBuiltin="1"/>
    <cellStyle name="60% - 輔色5" xfId="17" builtinId="48" customBuiltin="1"/>
    <cellStyle name="60% - 輔色6" xfId="18" builtinId="52" customBuiltin="1"/>
    <cellStyle name="一般" xfId="0" builtinId="0"/>
    <cellStyle name="中等" xfId="19" builtinId="28" customBuiltin="1"/>
    <cellStyle name="合計" xfId="20" builtinId="25" customBuiltin="1"/>
    <cellStyle name="好" xfId="21" builtinId="26" customBuiltin="1"/>
    <cellStyle name="計算方式" xfId="22" builtinId="22" customBuiltin="1"/>
    <cellStyle name="連結的儲存格" xfId="23" builtinId="24" customBuiltin="1"/>
    <cellStyle name="備註" xfId="24" builtinId="10" customBuiltin="1"/>
    <cellStyle name="說明文字" xfId="25" builtinId="53" customBuiltin="1"/>
    <cellStyle name="輔色1" xfId="26" builtinId="29" customBuiltin="1"/>
    <cellStyle name="輔色2" xfId="27" builtinId="33" customBuiltin="1"/>
    <cellStyle name="輔色3" xfId="28" builtinId="37" customBuiltin="1"/>
    <cellStyle name="輔色4" xfId="29" builtinId="41" customBuiltin="1"/>
    <cellStyle name="輔色5" xfId="30" builtinId="45" customBuiltin="1"/>
    <cellStyle name="輔色6" xfId="31" builtinId="49" customBuiltin="1"/>
    <cellStyle name="標題" xfId="32" builtinId="15" customBuiltin="1"/>
    <cellStyle name="標題 1" xfId="33" builtinId="16" customBuiltin="1"/>
    <cellStyle name="標題 2" xfId="34" builtinId="17" customBuiltin="1"/>
    <cellStyle name="標題 3" xfId="35" builtinId="18" customBuiltin="1"/>
    <cellStyle name="標題 4" xfId="36" builtinId="19" customBuiltin="1"/>
    <cellStyle name="輸入" xfId="37" builtinId="20" customBuiltin="1"/>
    <cellStyle name="輸出" xfId="38" builtinId="21" customBuiltin="1"/>
    <cellStyle name="檢查儲存格" xfId="39" builtinId="23" customBuiltin="1"/>
    <cellStyle name="壞" xfId="40" builtinId="27" customBuiltin="1"/>
    <cellStyle name="警告文字" xfId="41"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905ED-55B6-46D3-9154-8E3D41858E5F}">
  <sheetPr>
    <tabColor indexed="42"/>
    <pageSetUpPr fitToPage="1"/>
  </sheetPr>
  <dimension ref="A1:Z22"/>
  <sheetViews>
    <sheetView tabSelected="1" view="pageBreakPreview" topLeftCell="A15" zoomScale="123" zoomScaleNormal="100" zoomScaleSheetLayoutView="123" workbookViewId="0">
      <selection activeCell="A22" sqref="A22:Z22"/>
    </sheetView>
  </sheetViews>
  <sheetFormatPr defaultColWidth="8.875" defaultRowHeight="16.399999999999999" x14ac:dyDescent="0.3"/>
  <cols>
    <col min="1" max="1" width="6.875" style="7" customWidth="1"/>
    <col min="2" max="8" width="6.75" style="7" customWidth="1"/>
    <col min="9" max="9" width="6.75" style="9" customWidth="1"/>
    <col min="10" max="10" width="6.75" style="7" customWidth="1"/>
    <col min="11" max="11" width="6.75" style="9" customWidth="1"/>
    <col min="12" max="13" width="6.75" style="7" customWidth="1"/>
    <col min="14" max="14" width="6.75" style="9" customWidth="1"/>
    <col min="15" max="15" width="6.75" style="7" customWidth="1"/>
    <col min="16" max="16" width="6.75" style="9" customWidth="1"/>
    <col min="17" max="26" width="6.75" style="7" customWidth="1"/>
    <col min="27" max="16384" width="8.875" style="7"/>
  </cols>
  <sheetData>
    <row r="1" spans="1:26" ht="25.55" customHeight="1" x14ac:dyDescent="0.3">
      <c r="A1" s="18" t="s">
        <v>21</v>
      </c>
      <c r="B1" s="18"/>
      <c r="C1" s="18"/>
      <c r="D1" s="18"/>
      <c r="E1" s="18"/>
      <c r="F1" s="18"/>
      <c r="G1" s="18"/>
      <c r="H1" s="18"/>
      <c r="I1" s="18"/>
      <c r="J1" s="18"/>
      <c r="K1" s="18"/>
      <c r="L1" s="18"/>
      <c r="M1" s="18"/>
      <c r="N1" s="18"/>
      <c r="O1" s="18"/>
      <c r="P1" s="18"/>
      <c r="Q1" s="18"/>
      <c r="R1" s="18"/>
      <c r="S1" s="18"/>
      <c r="T1" s="18"/>
      <c r="U1" s="18"/>
      <c r="V1" s="18"/>
      <c r="W1" s="18"/>
      <c r="X1" s="18"/>
      <c r="Y1" s="18"/>
      <c r="Z1" s="18"/>
    </row>
    <row r="2" spans="1:26" x14ac:dyDescent="0.3">
      <c r="A2" s="2"/>
      <c r="B2" s="2"/>
      <c r="C2" s="2"/>
      <c r="D2" s="2"/>
      <c r="E2" s="2"/>
      <c r="F2" s="2"/>
      <c r="G2" s="3"/>
      <c r="H2" s="3"/>
      <c r="I2" s="8"/>
      <c r="J2" s="3"/>
      <c r="P2" s="12"/>
      <c r="Z2" s="13" t="s">
        <v>28</v>
      </c>
    </row>
    <row r="3" spans="1:26" ht="25.55" customHeight="1" x14ac:dyDescent="0.3">
      <c r="A3" s="19" t="s">
        <v>2</v>
      </c>
      <c r="B3" s="21" t="s">
        <v>5</v>
      </c>
      <c r="C3" s="22"/>
      <c r="D3" s="22"/>
      <c r="E3" s="22"/>
      <c r="F3" s="23"/>
      <c r="G3" s="15" t="s">
        <v>3</v>
      </c>
      <c r="H3" s="16"/>
      <c r="I3" s="16"/>
      <c r="J3" s="16"/>
      <c r="K3" s="16"/>
      <c r="L3" s="15" t="s">
        <v>4</v>
      </c>
      <c r="M3" s="16"/>
      <c r="N3" s="16"/>
      <c r="O3" s="16"/>
      <c r="P3" s="16"/>
      <c r="Q3" s="15" t="s">
        <v>17</v>
      </c>
      <c r="R3" s="17"/>
      <c r="S3" s="17"/>
      <c r="T3" s="17"/>
      <c r="U3" s="17"/>
      <c r="V3" s="15" t="s">
        <v>18</v>
      </c>
      <c r="W3" s="17"/>
      <c r="X3" s="17"/>
      <c r="Y3" s="17"/>
      <c r="Z3" s="17"/>
    </row>
    <row r="4" spans="1:26" ht="25.55" customHeight="1" x14ac:dyDescent="0.3">
      <c r="A4" s="20"/>
      <c r="B4" s="1" t="s">
        <v>26</v>
      </c>
      <c r="C4" s="15" t="s">
        <v>22</v>
      </c>
      <c r="D4" s="15"/>
      <c r="E4" s="15" t="s">
        <v>23</v>
      </c>
      <c r="F4" s="15"/>
      <c r="G4" s="1" t="s">
        <v>26</v>
      </c>
      <c r="H4" s="15" t="s">
        <v>6</v>
      </c>
      <c r="I4" s="15"/>
      <c r="J4" s="15" t="s">
        <v>7</v>
      </c>
      <c r="K4" s="15"/>
      <c r="L4" s="1" t="s">
        <v>26</v>
      </c>
      <c r="M4" s="15" t="s">
        <v>6</v>
      </c>
      <c r="N4" s="15"/>
      <c r="O4" s="15" t="s">
        <v>7</v>
      </c>
      <c r="P4" s="15"/>
      <c r="Q4" s="1" t="s">
        <v>26</v>
      </c>
      <c r="R4" s="15" t="s">
        <v>19</v>
      </c>
      <c r="S4" s="15"/>
      <c r="T4" s="15" t="s">
        <v>20</v>
      </c>
      <c r="U4" s="15"/>
      <c r="V4" s="1" t="s">
        <v>26</v>
      </c>
      <c r="W4" s="15" t="s">
        <v>19</v>
      </c>
      <c r="X4" s="15"/>
      <c r="Y4" s="15" t="s">
        <v>20</v>
      </c>
      <c r="Z4" s="15"/>
    </row>
    <row r="5" spans="1:26" ht="25.55" customHeight="1" x14ac:dyDescent="0.3">
      <c r="A5" s="20"/>
      <c r="B5" s="1" t="s">
        <v>24</v>
      </c>
      <c r="C5" s="1" t="s">
        <v>24</v>
      </c>
      <c r="D5" s="6" t="s">
        <v>25</v>
      </c>
      <c r="E5" s="1" t="s">
        <v>24</v>
      </c>
      <c r="F5" s="6" t="s">
        <v>27</v>
      </c>
      <c r="G5" s="1" t="s">
        <v>24</v>
      </c>
      <c r="H5" s="1" t="s">
        <v>24</v>
      </c>
      <c r="I5" s="6" t="s">
        <v>25</v>
      </c>
      <c r="J5" s="1" t="s">
        <v>24</v>
      </c>
      <c r="K5" s="6" t="s">
        <v>27</v>
      </c>
      <c r="L5" s="1" t="s">
        <v>24</v>
      </c>
      <c r="M5" s="1" t="s">
        <v>24</v>
      </c>
      <c r="N5" s="6" t="s">
        <v>25</v>
      </c>
      <c r="O5" s="1" t="s">
        <v>24</v>
      </c>
      <c r="P5" s="6" t="s">
        <v>27</v>
      </c>
      <c r="Q5" s="1" t="s">
        <v>24</v>
      </c>
      <c r="R5" s="1" t="s">
        <v>24</v>
      </c>
      <c r="S5" s="6" t="s">
        <v>25</v>
      </c>
      <c r="T5" s="1" t="s">
        <v>24</v>
      </c>
      <c r="U5" s="6" t="s">
        <v>27</v>
      </c>
      <c r="V5" s="1" t="s">
        <v>24</v>
      </c>
      <c r="W5" s="1" t="s">
        <v>24</v>
      </c>
      <c r="X5" s="6" t="s">
        <v>25</v>
      </c>
      <c r="Y5" s="1" t="s">
        <v>24</v>
      </c>
      <c r="Z5" s="6" t="s">
        <v>27</v>
      </c>
    </row>
    <row r="6" spans="1:26" ht="25.2" customHeight="1" x14ac:dyDescent="0.3">
      <c r="A6" s="4" t="s">
        <v>0</v>
      </c>
      <c r="B6" s="1">
        <f>SUM(C6+E6)</f>
        <v>151</v>
      </c>
      <c r="C6" s="1">
        <v>102</v>
      </c>
      <c r="D6" s="5">
        <f t="shared" ref="D6:D15" si="0">SUM(C6/B6)</f>
        <v>0.67549668874172186</v>
      </c>
      <c r="E6" s="1">
        <v>49</v>
      </c>
      <c r="F6" s="5">
        <f t="shared" ref="F6:F15" si="1">SUM(E6/B6)</f>
        <v>0.32450331125827814</v>
      </c>
      <c r="G6" s="1">
        <f t="shared" ref="G6:G13" si="2">SUM(H6+J6)</f>
        <v>1</v>
      </c>
      <c r="H6" s="1">
        <v>1</v>
      </c>
      <c r="I6" s="5">
        <f t="shared" ref="I6:I15" si="3">SUM(H6/G6)</f>
        <v>1</v>
      </c>
      <c r="J6" s="1">
        <v>0</v>
      </c>
      <c r="K6" s="5">
        <f t="shared" ref="K6:K15" si="4">SUM(J6/G6)</f>
        <v>0</v>
      </c>
      <c r="L6" s="1">
        <f>SUM(M6+O6)</f>
        <v>37</v>
      </c>
      <c r="M6" s="1">
        <v>29</v>
      </c>
      <c r="N6" s="5">
        <f t="shared" ref="N6:N15" si="5">SUM(M6/L6)</f>
        <v>0.78378378378378377</v>
      </c>
      <c r="O6" s="1">
        <v>8</v>
      </c>
      <c r="P6" s="5">
        <f t="shared" ref="P6:P15" si="6">SUM(O6/L6)</f>
        <v>0.21621621621621623</v>
      </c>
      <c r="Q6" s="1">
        <f>SUM(R6+T6)</f>
        <v>101</v>
      </c>
      <c r="R6" s="1">
        <v>69</v>
      </c>
      <c r="S6" s="5">
        <f t="shared" ref="S6:S15" si="7">SUM(R6/Q6)</f>
        <v>0.68316831683168322</v>
      </c>
      <c r="T6" s="1">
        <v>32</v>
      </c>
      <c r="U6" s="5">
        <f t="shared" ref="U6:U15" si="8">SUM(T6/Q6)</f>
        <v>0.31683168316831684</v>
      </c>
      <c r="V6" s="1">
        <f>SUM(W6+Y6)</f>
        <v>12</v>
      </c>
      <c r="W6" s="1">
        <v>3</v>
      </c>
      <c r="X6" s="5">
        <f t="shared" ref="X6:X15" si="9">SUM(W6/V6)</f>
        <v>0.25</v>
      </c>
      <c r="Y6" s="1">
        <v>9</v>
      </c>
      <c r="Z6" s="5">
        <f t="shared" ref="Z6:Z15" si="10">SUM(Y6/V6)</f>
        <v>0.75</v>
      </c>
    </row>
    <row r="7" spans="1:26" ht="25.2" customHeight="1" x14ac:dyDescent="0.3">
      <c r="A7" s="4" t="s">
        <v>1</v>
      </c>
      <c r="B7" s="1">
        <f t="shared" ref="B7:B13" si="11">SUM(C7+E7)</f>
        <v>141</v>
      </c>
      <c r="C7" s="1">
        <v>95</v>
      </c>
      <c r="D7" s="5">
        <f t="shared" si="0"/>
        <v>0.67375886524822692</v>
      </c>
      <c r="E7" s="1">
        <v>46</v>
      </c>
      <c r="F7" s="5">
        <f t="shared" si="1"/>
        <v>0.32624113475177308</v>
      </c>
      <c r="G7" s="1">
        <f t="shared" si="2"/>
        <v>1</v>
      </c>
      <c r="H7" s="1">
        <v>1</v>
      </c>
      <c r="I7" s="5">
        <f t="shared" si="3"/>
        <v>1</v>
      </c>
      <c r="J7" s="1">
        <v>0</v>
      </c>
      <c r="K7" s="5">
        <f t="shared" si="4"/>
        <v>0</v>
      </c>
      <c r="L7" s="1">
        <f t="shared" ref="L7:L14" si="12">SUM(M7+O7)</f>
        <v>34</v>
      </c>
      <c r="M7" s="1">
        <v>25</v>
      </c>
      <c r="N7" s="5">
        <f t="shared" si="5"/>
        <v>0.73529411764705888</v>
      </c>
      <c r="O7" s="1">
        <v>9</v>
      </c>
      <c r="P7" s="5">
        <f t="shared" si="6"/>
        <v>0.26470588235294118</v>
      </c>
      <c r="Q7" s="1">
        <f t="shared" ref="Q7:Q13" si="13">SUM(R7+T7)</f>
        <v>97</v>
      </c>
      <c r="R7" s="1">
        <v>66</v>
      </c>
      <c r="S7" s="5">
        <f t="shared" si="7"/>
        <v>0.68041237113402064</v>
      </c>
      <c r="T7" s="1">
        <v>31</v>
      </c>
      <c r="U7" s="5">
        <f t="shared" si="8"/>
        <v>0.31958762886597936</v>
      </c>
      <c r="V7" s="1">
        <f t="shared" ref="V7:V13" si="14">SUM(W7+Y7)</f>
        <v>9</v>
      </c>
      <c r="W7" s="1">
        <v>3</v>
      </c>
      <c r="X7" s="5">
        <f t="shared" si="9"/>
        <v>0.33333333333333331</v>
      </c>
      <c r="Y7" s="1">
        <v>6</v>
      </c>
      <c r="Z7" s="5">
        <f t="shared" si="10"/>
        <v>0.66666666666666663</v>
      </c>
    </row>
    <row r="8" spans="1:26" ht="25.2" customHeight="1" x14ac:dyDescent="0.3">
      <c r="A8" s="4" t="s">
        <v>8</v>
      </c>
      <c r="B8" s="1">
        <f t="shared" si="11"/>
        <v>139</v>
      </c>
      <c r="C8" s="1">
        <v>94</v>
      </c>
      <c r="D8" s="5">
        <f t="shared" si="0"/>
        <v>0.67625899280575541</v>
      </c>
      <c r="E8" s="1">
        <v>45</v>
      </c>
      <c r="F8" s="5">
        <f t="shared" si="1"/>
        <v>0.32374100719424459</v>
      </c>
      <c r="G8" s="1">
        <f t="shared" si="2"/>
        <v>1</v>
      </c>
      <c r="H8" s="1">
        <v>1</v>
      </c>
      <c r="I8" s="5">
        <f t="shared" si="3"/>
        <v>1</v>
      </c>
      <c r="J8" s="1">
        <v>0</v>
      </c>
      <c r="K8" s="5">
        <f t="shared" si="4"/>
        <v>0</v>
      </c>
      <c r="L8" s="1">
        <f t="shared" si="12"/>
        <v>30</v>
      </c>
      <c r="M8" s="1">
        <v>22</v>
      </c>
      <c r="N8" s="5">
        <f t="shared" si="5"/>
        <v>0.73333333333333328</v>
      </c>
      <c r="O8" s="1">
        <v>8</v>
      </c>
      <c r="P8" s="5">
        <f t="shared" si="6"/>
        <v>0.26666666666666666</v>
      </c>
      <c r="Q8" s="1">
        <f t="shared" si="13"/>
        <v>101</v>
      </c>
      <c r="R8" s="1">
        <v>69</v>
      </c>
      <c r="S8" s="5">
        <f t="shared" si="7"/>
        <v>0.68316831683168322</v>
      </c>
      <c r="T8" s="1">
        <v>32</v>
      </c>
      <c r="U8" s="5">
        <f t="shared" si="8"/>
        <v>0.31683168316831684</v>
      </c>
      <c r="V8" s="1">
        <f t="shared" si="14"/>
        <v>7</v>
      </c>
      <c r="W8" s="1">
        <v>2</v>
      </c>
      <c r="X8" s="5">
        <f t="shared" si="9"/>
        <v>0.2857142857142857</v>
      </c>
      <c r="Y8" s="1">
        <v>5</v>
      </c>
      <c r="Z8" s="5">
        <f t="shared" si="10"/>
        <v>0.7142857142857143</v>
      </c>
    </row>
    <row r="9" spans="1:26" ht="25.2" customHeight="1" x14ac:dyDescent="0.3">
      <c r="A9" s="4" t="s">
        <v>10</v>
      </c>
      <c r="B9" s="1">
        <f t="shared" si="11"/>
        <v>130</v>
      </c>
      <c r="C9" s="1">
        <v>92</v>
      </c>
      <c r="D9" s="5">
        <f t="shared" si="0"/>
        <v>0.70769230769230773</v>
      </c>
      <c r="E9" s="1">
        <v>38</v>
      </c>
      <c r="F9" s="5">
        <f t="shared" si="1"/>
        <v>0.29230769230769232</v>
      </c>
      <c r="G9" s="1">
        <f t="shared" si="2"/>
        <v>1</v>
      </c>
      <c r="H9" s="1">
        <v>1</v>
      </c>
      <c r="I9" s="5">
        <f t="shared" si="3"/>
        <v>1</v>
      </c>
      <c r="J9" s="1">
        <v>0</v>
      </c>
      <c r="K9" s="5">
        <f t="shared" si="4"/>
        <v>0</v>
      </c>
      <c r="L9" s="1">
        <f t="shared" si="12"/>
        <v>28</v>
      </c>
      <c r="M9" s="1">
        <v>23</v>
      </c>
      <c r="N9" s="5">
        <f t="shared" si="5"/>
        <v>0.8214285714285714</v>
      </c>
      <c r="O9" s="1">
        <v>5</v>
      </c>
      <c r="P9" s="5">
        <f t="shared" si="6"/>
        <v>0.17857142857142858</v>
      </c>
      <c r="Q9" s="1">
        <f t="shared" si="13"/>
        <v>95</v>
      </c>
      <c r="R9" s="1">
        <v>66</v>
      </c>
      <c r="S9" s="5">
        <f t="shared" si="7"/>
        <v>0.69473684210526321</v>
      </c>
      <c r="T9" s="1">
        <v>29</v>
      </c>
      <c r="U9" s="5">
        <f t="shared" si="8"/>
        <v>0.30526315789473685</v>
      </c>
      <c r="V9" s="1">
        <f t="shared" si="14"/>
        <v>6</v>
      </c>
      <c r="W9" s="1">
        <v>2</v>
      </c>
      <c r="X9" s="5">
        <f t="shared" si="9"/>
        <v>0.33333333333333331</v>
      </c>
      <c r="Y9" s="1">
        <v>4</v>
      </c>
      <c r="Z9" s="5">
        <f t="shared" si="10"/>
        <v>0.66666666666666663</v>
      </c>
    </row>
    <row r="10" spans="1:26" ht="25.2" customHeight="1" x14ac:dyDescent="0.3">
      <c r="A10" s="4" t="s">
        <v>11</v>
      </c>
      <c r="B10" s="1">
        <f t="shared" si="11"/>
        <v>120</v>
      </c>
      <c r="C10" s="1">
        <v>85</v>
      </c>
      <c r="D10" s="5">
        <f t="shared" si="0"/>
        <v>0.70833333333333337</v>
      </c>
      <c r="E10" s="1">
        <v>35</v>
      </c>
      <c r="F10" s="5">
        <f t="shared" si="1"/>
        <v>0.29166666666666669</v>
      </c>
      <c r="G10" s="1">
        <f t="shared" si="2"/>
        <v>1</v>
      </c>
      <c r="H10" s="1">
        <v>1</v>
      </c>
      <c r="I10" s="5">
        <f t="shared" si="3"/>
        <v>1</v>
      </c>
      <c r="J10" s="1">
        <v>0</v>
      </c>
      <c r="K10" s="5">
        <f t="shared" si="4"/>
        <v>0</v>
      </c>
      <c r="L10" s="1">
        <f t="shared" si="12"/>
        <v>27</v>
      </c>
      <c r="M10" s="1">
        <v>22</v>
      </c>
      <c r="N10" s="5">
        <f t="shared" si="5"/>
        <v>0.81481481481481477</v>
      </c>
      <c r="O10" s="1">
        <v>5</v>
      </c>
      <c r="P10" s="5">
        <f t="shared" si="6"/>
        <v>0.18518518518518517</v>
      </c>
      <c r="Q10" s="1">
        <f t="shared" si="13"/>
        <v>87</v>
      </c>
      <c r="R10" s="1">
        <v>61</v>
      </c>
      <c r="S10" s="5">
        <f t="shared" si="7"/>
        <v>0.70114942528735635</v>
      </c>
      <c r="T10" s="1">
        <v>26</v>
      </c>
      <c r="U10" s="5">
        <f t="shared" si="8"/>
        <v>0.2988505747126437</v>
      </c>
      <c r="V10" s="1">
        <f t="shared" si="14"/>
        <v>5</v>
      </c>
      <c r="W10" s="1">
        <v>1</v>
      </c>
      <c r="X10" s="5">
        <f t="shared" si="9"/>
        <v>0.2</v>
      </c>
      <c r="Y10" s="1">
        <v>4</v>
      </c>
      <c r="Z10" s="5">
        <f t="shared" si="10"/>
        <v>0.8</v>
      </c>
    </row>
    <row r="11" spans="1:26" ht="24.75" customHeight="1" x14ac:dyDescent="0.3">
      <c r="A11" s="4" t="s">
        <v>12</v>
      </c>
      <c r="B11" s="1">
        <f t="shared" si="11"/>
        <v>119</v>
      </c>
      <c r="C11" s="1">
        <v>85</v>
      </c>
      <c r="D11" s="5">
        <f t="shared" si="0"/>
        <v>0.7142857142857143</v>
      </c>
      <c r="E11" s="1">
        <v>34</v>
      </c>
      <c r="F11" s="5">
        <f t="shared" si="1"/>
        <v>0.2857142857142857</v>
      </c>
      <c r="G11" s="1">
        <f t="shared" si="2"/>
        <v>1</v>
      </c>
      <c r="H11" s="1">
        <v>1</v>
      </c>
      <c r="I11" s="5">
        <f t="shared" si="3"/>
        <v>1</v>
      </c>
      <c r="J11" s="1">
        <v>0</v>
      </c>
      <c r="K11" s="5">
        <f t="shared" si="4"/>
        <v>0</v>
      </c>
      <c r="L11" s="1">
        <f t="shared" si="12"/>
        <v>28</v>
      </c>
      <c r="M11" s="1">
        <v>22</v>
      </c>
      <c r="N11" s="5">
        <f t="shared" si="5"/>
        <v>0.7857142857142857</v>
      </c>
      <c r="O11" s="1">
        <v>6</v>
      </c>
      <c r="P11" s="5">
        <f t="shared" si="6"/>
        <v>0.21428571428571427</v>
      </c>
      <c r="Q11" s="1">
        <f t="shared" si="13"/>
        <v>85</v>
      </c>
      <c r="R11" s="1">
        <v>61</v>
      </c>
      <c r="S11" s="5">
        <f t="shared" si="7"/>
        <v>0.71764705882352942</v>
      </c>
      <c r="T11" s="1">
        <v>24</v>
      </c>
      <c r="U11" s="5">
        <f t="shared" si="8"/>
        <v>0.28235294117647058</v>
      </c>
      <c r="V11" s="1">
        <f t="shared" si="14"/>
        <v>5</v>
      </c>
      <c r="W11" s="1">
        <v>1</v>
      </c>
      <c r="X11" s="5">
        <f t="shared" si="9"/>
        <v>0.2</v>
      </c>
      <c r="Y11" s="1">
        <v>4</v>
      </c>
      <c r="Z11" s="5">
        <f t="shared" si="10"/>
        <v>0.8</v>
      </c>
    </row>
    <row r="12" spans="1:26" ht="24.75" customHeight="1" x14ac:dyDescent="0.3">
      <c r="A12" s="4" t="s">
        <v>13</v>
      </c>
      <c r="B12" s="1">
        <f t="shared" si="11"/>
        <v>115</v>
      </c>
      <c r="C12" s="1">
        <v>83</v>
      </c>
      <c r="D12" s="5">
        <f t="shared" si="0"/>
        <v>0.72173913043478266</v>
      </c>
      <c r="E12" s="1">
        <v>32</v>
      </c>
      <c r="F12" s="5">
        <f t="shared" si="1"/>
        <v>0.27826086956521739</v>
      </c>
      <c r="G12" s="1">
        <f t="shared" si="2"/>
        <v>1</v>
      </c>
      <c r="H12" s="1">
        <v>1</v>
      </c>
      <c r="I12" s="5">
        <f t="shared" si="3"/>
        <v>1</v>
      </c>
      <c r="J12" s="1">
        <v>0</v>
      </c>
      <c r="K12" s="5">
        <f t="shared" si="4"/>
        <v>0</v>
      </c>
      <c r="L12" s="1">
        <f t="shared" si="12"/>
        <v>29</v>
      </c>
      <c r="M12" s="1">
        <v>23</v>
      </c>
      <c r="N12" s="5">
        <f t="shared" si="5"/>
        <v>0.7931034482758621</v>
      </c>
      <c r="O12" s="1">
        <v>6</v>
      </c>
      <c r="P12" s="5">
        <f t="shared" si="6"/>
        <v>0.20689655172413793</v>
      </c>
      <c r="Q12" s="1">
        <f t="shared" si="13"/>
        <v>79</v>
      </c>
      <c r="R12" s="1">
        <v>58</v>
      </c>
      <c r="S12" s="5">
        <f t="shared" si="7"/>
        <v>0.73417721518987344</v>
      </c>
      <c r="T12" s="1">
        <v>21</v>
      </c>
      <c r="U12" s="5">
        <f t="shared" si="8"/>
        <v>0.26582278481012656</v>
      </c>
      <c r="V12" s="1">
        <f t="shared" si="14"/>
        <v>6</v>
      </c>
      <c r="W12" s="1">
        <v>1</v>
      </c>
      <c r="X12" s="5">
        <f t="shared" si="9"/>
        <v>0.16666666666666666</v>
      </c>
      <c r="Y12" s="1">
        <v>5</v>
      </c>
      <c r="Z12" s="5">
        <f t="shared" si="10"/>
        <v>0.83333333333333337</v>
      </c>
    </row>
    <row r="13" spans="1:26" ht="24.75" customHeight="1" x14ac:dyDescent="0.3">
      <c r="A13" s="4" t="s">
        <v>14</v>
      </c>
      <c r="B13" s="1">
        <f t="shared" si="11"/>
        <v>119</v>
      </c>
      <c r="C13" s="1">
        <v>83</v>
      </c>
      <c r="D13" s="5">
        <f t="shared" si="0"/>
        <v>0.69747899159663862</v>
      </c>
      <c r="E13" s="1">
        <v>36</v>
      </c>
      <c r="F13" s="5">
        <f t="shared" si="1"/>
        <v>0.30252100840336132</v>
      </c>
      <c r="G13" s="1">
        <f t="shared" si="2"/>
        <v>1</v>
      </c>
      <c r="H13" s="1">
        <v>1</v>
      </c>
      <c r="I13" s="5">
        <f t="shared" si="3"/>
        <v>1</v>
      </c>
      <c r="J13" s="1">
        <v>0</v>
      </c>
      <c r="K13" s="5">
        <f t="shared" si="4"/>
        <v>0</v>
      </c>
      <c r="L13" s="1">
        <f t="shared" si="12"/>
        <v>29</v>
      </c>
      <c r="M13" s="1">
        <v>22</v>
      </c>
      <c r="N13" s="5">
        <f t="shared" si="5"/>
        <v>0.75862068965517238</v>
      </c>
      <c r="O13" s="1">
        <v>7</v>
      </c>
      <c r="P13" s="5">
        <f t="shared" si="6"/>
        <v>0.2413793103448276</v>
      </c>
      <c r="Q13" s="1">
        <f t="shared" si="13"/>
        <v>85</v>
      </c>
      <c r="R13" s="1">
        <v>59</v>
      </c>
      <c r="S13" s="5">
        <f t="shared" si="7"/>
        <v>0.69411764705882351</v>
      </c>
      <c r="T13" s="1">
        <v>26</v>
      </c>
      <c r="U13" s="5">
        <f t="shared" si="8"/>
        <v>0.30588235294117649</v>
      </c>
      <c r="V13" s="1">
        <f t="shared" si="14"/>
        <v>4</v>
      </c>
      <c r="W13" s="1">
        <v>1</v>
      </c>
      <c r="X13" s="5">
        <f t="shared" si="9"/>
        <v>0.25</v>
      </c>
      <c r="Y13" s="1">
        <v>3</v>
      </c>
      <c r="Z13" s="5">
        <f t="shared" si="10"/>
        <v>0.75</v>
      </c>
    </row>
    <row r="14" spans="1:26" ht="24.75" customHeight="1" x14ac:dyDescent="0.3">
      <c r="A14" s="4" t="s">
        <v>15</v>
      </c>
      <c r="B14" s="1">
        <f>SUM(C14+E14)</f>
        <v>122</v>
      </c>
      <c r="C14" s="1">
        <v>85</v>
      </c>
      <c r="D14" s="5">
        <f t="shared" si="0"/>
        <v>0.69672131147540983</v>
      </c>
      <c r="E14" s="1">
        <v>37</v>
      </c>
      <c r="F14" s="5">
        <f t="shared" si="1"/>
        <v>0.30327868852459017</v>
      </c>
      <c r="G14" s="1">
        <f>SUM(H14+J14)</f>
        <v>1</v>
      </c>
      <c r="H14" s="1">
        <v>1</v>
      </c>
      <c r="I14" s="5">
        <f t="shared" si="3"/>
        <v>1</v>
      </c>
      <c r="J14" s="1">
        <v>0</v>
      </c>
      <c r="K14" s="5">
        <f t="shared" si="4"/>
        <v>0</v>
      </c>
      <c r="L14" s="1">
        <f t="shared" si="12"/>
        <v>29</v>
      </c>
      <c r="M14" s="1">
        <v>22</v>
      </c>
      <c r="N14" s="5">
        <f t="shared" si="5"/>
        <v>0.75862068965517238</v>
      </c>
      <c r="O14" s="1">
        <v>7</v>
      </c>
      <c r="P14" s="5">
        <f t="shared" si="6"/>
        <v>0.2413793103448276</v>
      </c>
      <c r="Q14" s="1">
        <f>SUM(R14+T14)</f>
        <v>88</v>
      </c>
      <c r="R14" s="1">
        <v>61</v>
      </c>
      <c r="S14" s="5">
        <f t="shared" si="7"/>
        <v>0.69318181818181823</v>
      </c>
      <c r="T14" s="1">
        <v>27</v>
      </c>
      <c r="U14" s="5">
        <f t="shared" si="8"/>
        <v>0.30681818181818182</v>
      </c>
      <c r="V14" s="1">
        <f>SUM(W14+Y14)</f>
        <v>4</v>
      </c>
      <c r="W14" s="1">
        <v>1</v>
      </c>
      <c r="X14" s="5">
        <f t="shared" si="9"/>
        <v>0.25</v>
      </c>
      <c r="Y14" s="1">
        <v>3</v>
      </c>
      <c r="Z14" s="5">
        <f t="shared" si="10"/>
        <v>0.75</v>
      </c>
    </row>
    <row r="15" spans="1:26" ht="24.75" customHeight="1" x14ac:dyDescent="0.3">
      <c r="A15" s="4" t="s">
        <v>16</v>
      </c>
      <c r="B15" s="1">
        <f>SUM(C15+E15)</f>
        <v>122</v>
      </c>
      <c r="C15" s="1">
        <f>H15+M15+R15+W15</f>
        <v>85</v>
      </c>
      <c r="D15" s="5">
        <f t="shared" si="0"/>
        <v>0.69672131147540983</v>
      </c>
      <c r="E15" s="1">
        <v>37</v>
      </c>
      <c r="F15" s="5">
        <f t="shared" si="1"/>
        <v>0.30327868852459017</v>
      </c>
      <c r="G15" s="1">
        <f>SUM(H15+J15)</f>
        <v>1</v>
      </c>
      <c r="H15" s="1">
        <v>1</v>
      </c>
      <c r="I15" s="5">
        <f t="shared" si="3"/>
        <v>1</v>
      </c>
      <c r="J15" s="1">
        <v>0</v>
      </c>
      <c r="K15" s="5">
        <f t="shared" si="4"/>
        <v>0</v>
      </c>
      <c r="L15" s="1">
        <f>SUM(M15+O15)</f>
        <v>29</v>
      </c>
      <c r="M15" s="1">
        <v>21</v>
      </c>
      <c r="N15" s="5">
        <f t="shared" si="5"/>
        <v>0.72413793103448276</v>
      </c>
      <c r="O15" s="1">
        <v>8</v>
      </c>
      <c r="P15" s="5">
        <f t="shared" si="6"/>
        <v>0.27586206896551724</v>
      </c>
      <c r="Q15" s="1">
        <f>SUM(R15+T15)</f>
        <v>89</v>
      </c>
      <c r="R15" s="1">
        <v>62</v>
      </c>
      <c r="S15" s="5">
        <f t="shared" si="7"/>
        <v>0.6966292134831461</v>
      </c>
      <c r="T15" s="1">
        <v>27</v>
      </c>
      <c r="U15" s="5">
        <f t="shared" si="8"/>
        <v>0.30337078651685395</v>
      </c>
      <c r="V15" s="1">
        <f>SUM(W15+Y15)</f>
        <v>3</v>
      </c>
      <c r="W15" s="1">
        <v>1</v>
      </c>
      <c r="X15" s="5">
        <f t="shared" si="9"/>
        <v>0.33333333333333331</v>
      </c>
      <c r="Y15" s="1">
        <v>2</v>
      </c>
      <c r="Z15" s="5">
        <f t="shared" si="10"/>
        <v>0.66666666666666663</v>
      </c>
    </row>
    <row r="16" spans="1:26" ht="24.75" customHeight="1" x14ac:dyDescent="0.3">
      <c r="A16" s="4" t="s">
        <v>29</v>
      </c>
      <c r="B16" s="1">
        <f>SUM(C16+E16)</f>
        <v>128</v>
      </c>
      <c r="C16" s="1">
        <f>H16+M16+R16+W16</f>
        <v>89</v>
      </c>
      <c r="D16" s="5">
        <f>SUM(C16/B16)</f>
        <v>0.6953125</v>
      </c>
      <c r="E16" s="1">
        <f>J16+O16+T16+Y16</f>
        <v>39</v>
      </c>
      <c r="F16" s="5">
        <f>SUM(E16/B16)</f>
        <v>0.3046875</v>
      </c>
      <c r="G16" s="1">
        <f>SUM(H16+J16)</f>
        <v>1</v>
      </c>
      <c r="H16" s="1">
        <v>1</v>
      </c>
      <c r="I16" s="5">
        <f>SUM(H16/G16)</f>
        <v>1</v>
      </c>
      <c r="J16" s="1">
        <v>0</v>
      </c>
      <c r="K16" s="5">
        <f>SUM(J16/G16)</f>
        <v>0</v>
      </c>
      <c r="L16" s="1">
        <f>SUM(M16+O16)</f>
        <v>29</v>
      </c>
      <c r="M16" s="1">
        <v>21</v>
      </c>
      <c r="N16" s="5">
        <f>SUM(M16/L16)</f>
        <v>0.72413793103448276</v>
      </c>
      <c r="O16" s="1">
        <v>8</v>
      </c>
      <c r="P16" s="5">
        <f>SUM(O16/L16)</f>
        <v>0.27586206896551724</v>
      </c>
      <c r="Q16" s="1">
        <f>SUM(R16+T16)</f>
        <v>95</v>
      </c>
      <c r="R16" s="1">
        <v>66</v>
      </c>
      <c r="S16" s="5">
        <f>SUM(R16/Q16)</f>
        <v>0.69473684210526321</v>
      </c>
      <c r="T16" s="1">
        <v>29</v>
      </c>
      <c r="U16" s="5">
        <f>SUM(T16/Q16)</f>
        <v>0.30526315789473685</v>
      </c>
      <c r="V16" s="1">
        <f>SUM(W16+Y16)</f>
        <v>3</v>
      </c>
      <c r="W16" s="1">
        <v>1</v>
      </c>
      <c r="X16" s="5">
        <f>SUM(W16/V16)</f>
        <v>0.33333333333333331</v>
      </c>
      <c r="Y16" s="1">
        <v>2</v>
      </c>
      <c r="Z16" s="5">
        <f>SUM(Y16/V16)</f>
        <v>0.66666666666666663</v>
      </c>
    </row>
    <row r="17" spans="1:26" ht="24.75" customHeight="1" x14ac:dyDescent="0.3">
      <c r="A17" s="4" t="s">
        <v>30</v>
      </c>
      <c r="B17" s="1">
        <f>SUM(C17+E17)</f>
        <v>130</v>
      </c>
      <c r="C17" s="1">
        <f>H17+M17+R17+W17</f>
        <v>87</v>
      </c>
      <c r="D17" s="5">
        <f>SUM(C17/B17)</f>
        <v>0.66923076923076918</v>
      </c>
      <c r="E17" s="1">
        <f>J17+O17+T17+Y17</f>
        <v>43</v>
      </c>
      <c r="F17" s="5">
        <f>SUM(E17/B17)</f>
        <v>0.33076923076923076</v>
      </c>
      <c r="G17" s="1">
        <f>SUM(H17+J17)</f>
        <v>1</v>
      </c>
      <c r="H17" s="1">
        <v>1</v>
      </c>
      <c r="I17" s="5">
        <f>SUM(H17/G17)</f>
        <v>1</v>
      </c>
      <c r="J17" s="1">
        <v>0</v>
      </c>
      <c r="K17" s="5">
        <f>SUM(J17/G17)</f>
        <v>0</v>
      </c>
      <c r="L17" s="1">
        <f>SUM(M17+O17)</f>
        <v>32</v>
      </c>
      <c r="M17" s="1">
        <v>22</v>
      </c>
      <c r="N17" s="5">
        <f>SUM(M17/L17)</f>
        <v>0.6875</v>
      </c>
      <c r="O17" s="1">
        <v>10</v>
      </c>
      <c r="P17" s="5">
        <f>SUM(O17/L17)</f>
        <v>0.3125</v>
      </c>
      <c r="Q17" s="1">
        <f>SUM(R17+T17)</f>
        <v>94</v>
      </c>
      <c r="R17" s="1">
        <v>64</v>
      </c>
      <c r="S17" s="5">
        <f>SUM(R17/Q17)</f>
        <v>0.68085106382978722</v>
      </c>
      <c r="T17" s="1">
        <v>30</v>
      </c>
      <c r="U17" s="5">
        <f>SUM(T17/Q17)</f>
        <v>0.31914893617021278</v>
      </c>
      <c r="V17" s="1">
        <f>SUM(W17+Y17)</f>
        <v>3</v>
      </c>
      <c r="W17" s="1">
        <v>0</v>
      </c>
      <c r="X17" s="5">
        <f>SUM(W17/V17)</f>
        <v>0</v>
      </c>
      <c r="Y17" s="1">
        <v>3</v>
      </c>
      <c r="Z17" s="5">
        <f>SUM(Y17/V17)</f>
        <v>1</v>
      </c>
    </row>
    <row r="18" spans="1:26" ht="24.75" customHeight="1" x14ac:dyDescent="0.3">
      <c r="A18" s="4" t="s">
        <v>31</v>
      </c>
      <c r="B18" s="1">
        <v>136</v>
      </c>
      <c r="C18" s="1">
        <f>H18+M18+R18+W18</f>
        <v>93</v>
      </c>
      <c r="D18" s="5">
        <f>SUM(C18/B18)</f>
        <v>0.68382352941176472</v>
      </c>
      <c r="E18" s="1">
        <f>J18+O18+T18+Y18</f>
        <v>43</v>
      </c>
      <c r="F18" s="5">
        <f>SUM(E18/B18)</f>
        <v>0.31617647058823528</v>
      </c>
      <c r="G18" s="1">
        <v>1</v>
      </c>
      <c r="H18" s="1">
        <v>1</v>
      </c>
      <c r="I18" s="5">
        <f>SUM(H18/G18)</f>
        <v>1</v>
      </c>
      <c r="J18" s="1">
        <v>0</v>
      </c>
      <c r="K18" s="5">
        <f>SUM(J18/G18)</f>
        <v>0</v>
      </c>
      <c r="L18" s="1">
        <f>SUM(M18+O18)</f>
        <v>32</v>
      </c>
      <c r="M18" s="1">
        <v>22</v>
      </c>
      <c r="N18" s="5">
        <f>SUM(M18/L18)</f>
        <v>0.6875</v>
      </c>
      <c r="O18" s="1">
        <v>10</v>
      </c>
      <c r="P18" s="5">
        <f>SUM(O18/L18)</f>
        <v>0.3125</v>
      </c>
      <c r="Q18" s="1">
        <f>SUM(R18+T18)</f>
        <v>99</v>
      </c>
      <c r="R18" s="1">
        <v>69</v>
      </c>
      <c r="S18" s="5">
        <f>SUM(R18/Q18)</f>
        <v>0.69696969696969702</v>
      </c>
      <c r="T18" s="1">
        <v>30</v>
      </c>
      <c r="U18" s="5">
        <f>SUM(T18/Q18)</f>
        <v>0.30303030303030304</v>
      </c>
      <c r="V18" s="1">
        <f>SUM(W18+Y18)</f>
        <v>4</v>
      </c>
      <c r="W18" s="1">
        <v>1</v>
      </c>
      <c r="X18" s="5">
        <f>SUM(W18/V18)</f>
        <v>0.25</v>
      </c>
      <c r="Y18" s="1">
        <v>3</v>
      </c>
      <c r="Z18" s="5">
        <f>SUM(Y18/V18)</f>
        <v>0.75</v>
      </c>
    </row>
    <row r="19" spans="1:26" ht="24.75" customHeight="1" x14ac:dyDescent="0.3">
      <c r="A19" s="4" t="s">
        <v>32</v>
      </c>
      <c r="B19" s="1">
        <v>131</v>
      </c>
      <c r="C19" s="1">
        <v>89</v>
      </c>
      <c r="D19" s="5">
        <f t="shared" ref="D19:D20" si="15">SUM(C19/B19)</f>
        <v>0.67938931297709926</v>
      </c>
      <c r="E19" s="1">
        <v>42</v>
      </c>
      <c r="F19" s="5">
        <f t="shared" ref="F19:F20" si="16">SUM(E19/B19)</f>
        <v>0.32061068702290074</v>
      </c>
      <c r="G19" s="1">
        <v>1</v>
      </c>
      <c r="H19" s="1">
        <v>1</v>
      </c>
      <c r="I19" s="5">
        <f>SUM(H19/G19)</f>
        <v>1</v>
      </c>
      <c r="J19" s="1">
        <v>0</v>
      </c>
      <c r="K19" s="5">
        <f>SUM(J19/G19)</f>
        <v>0</v>
      </c>
      <c r="L19" s="1">
        <v>34</v>
      </c>
      <c r="M19" s="1">
        <v>25</v>
      </c>
      <c r="N19" s="5">
        <f>SUM(M19/L19)</f>
        <v>0.73529411764705888</v>
      </c>
      <c r="O19" s="1">
        <v>9</v>
      </c>
      <c r="P19" s="5">
        <f>SUM(O19/L19)</f>
        <v>0.26470588235294118</v>
      </c>
      <c r="Q19" s="1">
        <v>90</v>
      </c>
      <c r="R19" s="1">
        <v>61</v>
      </c>
      <c r="S19" s="5">
        <f>SUM(R19/Q19)</f>
        <v>0.67777777777777781</v>
      </c>
      <c r="T19" s="1">
        <v>29</v>
      </c>
      <c r="U19" s="5">
        <f>SUM(T19/Q19)</f>
        <v>0.32222222222222224</v>
      </c>
      <c r="V19" s="1">
        <v>6</v>
      </c>
      <c r="W19" s="1">
        <v>2</v>
      </c>
      <c r="X19" s="5">
        <f>SUM(W19/V19)</f>
        <v>0.33333333333333331</v>
      </c>
      <c r="Y19" s="1">
        <v>4</v>
      </c>
      <c r="Z19" s="5">
        <f>SUM(Y19/V19)</f>
        <v>0.66666666666666663</v>
      </c>
    </row>
    <row r="20" spans="1:26" ht="24.75" customHeight="1" x14ac:dyDescent="0.3">
      <c r="A20" s="4" t="s">
        <v>33</v>
      </c>
      <c r="B20" s="1">
        <v>149</v>
      </c>
      <c r="C20" s="1">
        <v>104</v>
      </c>
      <c r="D20" s="5">
        <f t="shared" si="15"/>
        <v>0.69798657718120805</v>
      </c>
      <c r="E20" s="1">
        <v>45</v>
      </c>
      <c r="F20" s="5">
        <f t="shared" si="16"/>
        <v>0.30201342281879195</v>
      </c>
      <c r="G20" s="1">
        <v>1</v>
      </c>
      <c r="H20" s="1">
        <v>1</v>
      </c>
      <c r="I20" s="5">
        <f>SUM(H20/G20)</f>
        <v>1</v>
      </c>
      <c r="J20" s="1">
        <v>0</v>
      </c>
      <c r="K20" s="5">
        <f>SUM(J20/G20)</f>
        <v>0</v>
      </c>
      <c r="L20" s="1">
        <v>37</v>
      </c>
      <c r="M20" s="1">
        <v>28</v>
      </c>
      <c r="N20" s="5">
        <f>SUM(M20/L20)</f>
        <v>0.7567567567567568</v>
      </c>
      <c r="O20" s="1">
        <v>9</v>
      </c>
      <c r="P20" s="5">
        <f>SUM(O20/L20)</f>
        <v>0.24324324324324326</v>
      </c>
      <c r="Q20" s="1">
        <v>104</v>
      </c>
      <c r="R20" s="1">
        <v>71</v>
      </c>
      <c r="S20" s="5">
        <f>SUM(R20/Q20)</f>
        <v>0.68269230769230771</v>
      </c>
      <c r="T20" s="1">
        <v>33</v>
      </c>
      <c r="U20" s="5">
        <f>SUM(T20/Q20)</f>
        <v>0.31730769230769229</v>
      </c>
      <c r="V20" s="1">
        <v>7</v>
      </c>
      <c r="W20" s="1">
        <v>4</v>
      </c>
      <c r="X20" s="5">
        <f>SUM(W20/V20)</f>
        <v>0.5714285714285714</v>
      </c>
      <c r="Y20" s="1">
        <v>3</v>
      </c>
      <c r="Z20" s="5">
        <f>SUM(Y20/V20)</f>
        <v>0.42857142857142855</v>
      </c>
    </row>
    <row r="21" spans="1:26" x14ac:dyDescent="0.3">
      <c r="A21" s="10" t="s">
        <v>9</v>
      </c>
      <c r="B21" s="10"/>
      <c r="C21" s="10"/>
      <c r="D21" s="10"/>
      <c r="E21" s="10"/>
      <c r="F21" s="10"/>
      <c r="G21" s="10"/>
      <c r="H21" s="10"/>
      <c r="I21" s="11"/>
      <c r="J21" s="10"/>
      <c r="K21" s="11"/>
    </row>
    <row r="22" spans="1:26" ht="173.3" customHeight="1" x14ac:dyDescent="0.3">
      <c r="A22" s="14" t="s">
        <v>34</v>
      </c>
      <c r="B22" s="14"/>
      <c r="C22" s="14"/>
      <c r="D22" s="14"/>
      <c r="E22" s="14"/>
      <c r="F22" s="14"/>
      <c r="G22" s="14"/>
      <c r="H22" s="14"/>
      <c r="I22" s="14"/>
      <c r="J22" s="14"/>
      <c r="K22" s="14"/>
      <c r="L22" s="14"/>
      <c r="M22" s="14"/>
      <c r="N22" s="14"/>
      <c r="O22" s="14"/>
      <c r="P22" s="14"/>
      <c r="Q22" s="14"/>
      <c r="R22" s="14"/>
      <c r="S22" s="14"/>
      <c r="T22" s="14"/>
      <c r="U22" s="14"/>
      <c r="V22" s="14"/>
      <c r="W22" s="14"/>
      <c r="X22" s="14"/>
      <c r="Y22" s="14"/>
      <c r="Z22" s="14"/>
    </row>
  </sheetData>
  <mergeCells count="18">
    <mergeCell ref="A1:Z1"/>
    <mergeCell ref="J4:K4"/>
    <mergeCell ref="O4:P4"/>
    <mergeCell ref="A3:A5"/>
    <mergeCell ref="V3:Z3"/>
    <mergeCell ref="R4:S4"/>
    <mergeCell ref="T4:U4"/>
    <mergeCell ref="C4:D4"/>
    <mergeCell ref="E4:F4"/>
    <mergeCell ref="B3:F3"/>
    <mergeCell ref="M4:N4"/>
    <mergeCell ref="A22:Z22"/>
    <mergeCell ref="G3:K3"/>
    <mergeCell ref="L3:P3"/>
    <mergeCell ref="H4:I4"/>
    <mergeCell ref="Q3:U3"/>
    <mergeCell ref="W4:X4"/>
    <mergeCell ref="Y4:Z4"/>
  </mergeCells>
  <phoneticPr fontId="3" type="noConversion"/>
  <printOptions horizontalCentered="1"/>
  <pageMargins left="0.39370078740157483" right="0.39370078740157483" top="0.59055118110236227" bottom="0.59055118110236227" header="0.51181102362204722" footer="0.51181102362204722"/>
  <pageSetup paperSize="9" scale="7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表2-本會職員各官等性別比例</vt:lpstr>
      <vt:lpstr>'表2-本會職員各官等性別比例'!Print_Area</vt:lpstr>
    </vt:vector>
  </TitlesOfParts>
  <Company>ftc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FAO</dc:creator>
  <cp:lastModifiedBy>主計室-蘇品心(sherrysu)</cp:lastModifiedBy>
  <cp:lastPrinted>2025-03-28T03:17:10Z</cp:lastPrinted>
  <dcterms:created xsi:type="dcterms:W3CDTF">2013-07-15T02:01:20Z</dcterms:created>
  <dcterms:modified xsi:type="dcterms:W3CDTF">2025-04-21T01:05:18Z</dcterms:modified>
</cp:coreProperties>
</file>